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arscha\Downloads\01_Svitky\Strojní\Přílohy\"/>
    </mc:Choice>
  </mc:AlternateContent>
  <xr:revisionPtr revIDLastSave="0" documentId="13_ncr:1_{B0CB7FB4-51B9-4600-A0F6-7CEEC084355F}" xr6:coauthVersionLast="47" xr6:coauthVersionMax="47" xr10:uidLastSave="{00000000-0000-0000-0000-000000000000}"/>
  <bookViews>
    <workbookView xWindow="-110" yWindow="-110" windowWidth="19420" windowHeight="11500" xr2:uid="{EFD1A5AE-7225-4CC5-B7E0-A0638DD72ABA}"/>
  </bookViews>
  <sheets>
    <sheet name="Bruno Presezzi Rev_2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3" i="5" l="1"/>
  <c r="E121" i="5"/>
  <c r="B121" i="5"/>
  <c r="B123" i="5" s="1"/>
  <c r="J119" i="5"/>
  <c r="J121" i="5" s="1"/>
  <c r="J123" i="5" s="1"/>
  <c r="H119" i="5"/>
  <c r="H121" i="5" s="1"/>
  <c r="H123" i="5" s="1"/>
  <c r="E119" i="5"/>
  <c r="B119" i="5"/>
  <c r="D170" i="5"/>
  <c r="D188" i="5" s="1"/>
  <c r="C177" i="5"/>
  <c r="C176" i="5"/>
  <c r="C159" i="5"/>
  <c r="C158" i="5"/>
  <c r="E167" i="5"/>
  <c r="E185" i="5" s="1"/>
  <c r="C170" i="5"/>
  <c r="C167" i="5"/>
  <c r="E152" i="5"/>
  <c r="E170" i="5" s="1"/>
  <c r="E188" i="5" s="1"/>
  <c r="E149" i="5"/>
  <c r="D152" i="5"/>
  <c r="D149" i="5"/>
  <c r="D167" i="5" s="1"/>
  <c r="D185" i="5" s="1"/>
  <c r="C152" i="5"/>
  <c r="C149" i="5"/>
  <c r="C171" i="5"/>
  <c r="C153" i="5"/>
  <c r="C166" i="5"/>
  <c r="C165" i="5"/>
  <c r="C164" i="5"/>
  <c r="C163" i="5"/>
  <c r="C162" i="5"/>
  <c r="C148" i="5"/>
  <c r="C147" i="5"/>
  <c r="C146" i="5"/>
  <c r="C145" i="5"/>
  <c r="C144" i="5"/>
  <c r="D163" i="5"/>
  <c r="D164" i="5" s="1"/>
  <c r="D165" i="5" s="1"/>
  <c r="D166" i="5" s="1"/>
  <c r="D145" i="5"/>
  <c r="D146" i="5" s="1"/>
  <c r="D147" i="5" s="1"/>
  <c r="D148" i="5" s="1"/>
  <c r="D127" i="5"/>
  <c r="D128" i="5" s="1"/>
  <c r="D129" i="5" s="1"/>
  <c r="D130" i="5" s="1"/>
  <c r="C130" i="5"/>
  <c r="C129" i="5"/>
  <c r="C128" i="5"/>
  <c r="E148" i="5"/>
  <c r="C127" i="5"/>
  <c r="E166" i="5"/>
  <c r="E165" i="5"/>
  <c r="E164" i="5"/>
  <c r="E163" i="5"/>
  <c r="E162" i="5"/>
  <c r="E145" i="5"/>
  <c r="E146" i="5"/>
  <c r="E147" i="5"/>
  <c r="E144" i="5"/>
  <c r="A235" i="5"/>
  <c r="A234" i="5"/>
  <c r="A233" i="5"/>
  <c r="A232" i="5"/>
  <c r="A231" i="5"/>
  <c r="A230" i="5"/>
  <c r="A229" i="5"/>
  <c r="A225" i="5"/>
  <c r="A224" i="5"/>
  <c r="A223" i="5"/>
  <c r="A222" i="5"/>
  <c r="A221" i="5"/>
  <c r="A220" i="5"/>
  <c r="A219" i="5"/>
  <c r="A215" i="5"/>
  <c r="A214" i="5"/>
  <c r="A213" i="5"/>
  <c r="A212" i="5"/>
  <c r="A211" i="5"/>
  <c r="A210" i="5"/>
  <c r="A209" i="5"/>
  <c r="A205" i="5"/>
  <c r="A204" i="5"/>
  <c r="A203" i="5"/>
  <c r="A202" i="5"/>
  <c r="A201" i="5"/>
  <c r="A200" i="5"/>
  <c r="A199" i="5"/>
  <c r="A195" i="5"/>
  <c r="A194" i="5"/>
  <c r="A193" i="5"/>
  <c r="A192" i="5"/>
  <c r="A191" i="5"/>
  <c r="A190" i="5"/>
  <c r="A189" i="5"/>
  <c r="A188" i="5"/>
  <c r="A187" i="5"/>
  <c r="A186" i="5"/>
  <c r="A185" i="5"/>
  <c r="A184" i="5"/>
  <c r="A183" i="5"/>
  <c r="A182" i="5"/>
  <c r="A181" i="5"/>
  <c r="A177" i="5"/>
  <c r="A176" i="5"/>
  <c r="A175" i="5"/>
  <c r="A174" i="5"/>
  <c r="A173" i="5"/>
  <c r="A172" i="5"/>
  <c r="A171" i="5"/>
  <c r="A170" i="5"/>
  <c r="A169" i="5"/>
  <c r="A168" i="5"/>
  <c r="A167" i="5"/>
  <c r="A166" i="5"/>
  <c r="A165" i="5"/>
  <c r="A164" i="5"/>
  <c r="A163" i="5"/>
  <c r="A159" i="5"/>
  <c r="A158" i="5"/>
  <c r="A157" i="5"/>
  <c r="A156" i="5"/>
  <c r="A155" i="5"/>
  <c r="A154" i="5"/>
  <c r="A153" i="5"/>
  <c r="A152" i="5"/>
  <c r="A151" i="5"/>
  <c r="A150" i="5"/>
  <c r="A149" i="5"/>
  <c r="A148" i="5"/>
  <c r="A147" i="5"/>
  <c r="A146" i="5"/>
  <c r="A145" i="5"/>
  <c r="A141" i="5"/>
  <c r="A140" i="5"/>
  <c r="A139" i="5"/>
  <c r="A138" i="5"/>
  <c r="A137" i="5"/>
  <c r="A136" i="5"/>
  <c r="A135" i="5"/>
  <c r="A134" i="5"/>
  <c r="A133" i="5"/>
  <c r="A132" i="5"/>
  <c r="A131" i="5"/>
  <c r="A130" i="5"/>
  <c r="A129" i="5"/>
  <c r="A128" i="5"/>
  <c r="A127" i="5"/>
  <c r="D114" i="5"/>
  <c r="C114" i="5"/>
  <c r="D111" i="5"/>
  <c r="C111" i="5"/>
  <c r="J108" i="5"/>
  <c r="J111" i="5" s="1"/>
  <c r="J114" i="5" s="1"/>
  <c r="D108" i="5"/>
  <c r="C108" i="5"/>
  <c r="B108" i="5"/>
  <c r="B111" i="5" s="1"/>
  <c r="B114" i="5" s="1"/>
  <c r="J107" i="5"/>
  <c r="J110" i="5" s="1"/>
  <c r="J113" i="5" s="1"/>
  <c r="H107" i="5"/>
  <c r="H110" i="5" s="1"/>
  <c r="H113" i="5" s="1"/>
  <c r="B107" i="5"/>
  <c r="B110" i="5" s="1"/>
  <c r="B113" i="5" s="1"/>
  <c r="H105" i="5"/>
  <c r="H108" i="5" s="1"/>
  <c r="H111" i="5" s="1"/>
  <c r="H114" i="5" s="1"/>
  <c r="E101" i="5"/>
  <c r="E99" i="5"/>
  <c r="E97" i="5" s="1"/>
  <c r="J97" i="5"/>
  <c r="J99" i="5" s="1"/>
  <c r="J101" i="5" s="1"/>
  <c r="H97" i="5"/>
  <c r="H99" i="5" s="1"/>
  <c r="H101" i="5" s="1"/>
  <c r="B97" i="5"/>
  <c r="B99" i="5" s="1"/>
  <c r="B101" i="5" s="1"/>
  <c r="I92" i="5"/>
  <c r="H92" i="5"/>
  <c r="E92" i="5"/>
  <c r="D92" i="5"/>
  <c r="A92" i="5"/>
  <c r="I91" i="5"/>
  <c r="E91" i="5"/>
  <c r="D91" i="5"/>
  <c r="I89" i="5"/>
  <c r="H89" i="5"/>
  <c r="E89" i="5"/>
  <c r="D89" i="5"/>
  <c r="A89" i="5"/>
  <c r="I88" i="5"/>
  <c r="E88" i="5"/>
  <c r="D88" i="5"/>
  <c r="I86" i="5"/>
  <c r="H86" i="5"/>
  <c r="E86" i="5"/>
  <c r="D86" i="5"/>
  <c r="A86" i="5"/>
  <c r="I85" i="5"/>
  <c r="H85" i="5"/>
  <c r="H88" i="5" s="1"/>
  <c r="H91" i="5" s="1"/>
  <c r="E85" i="5"/>
  <c r="D85" i="5"/>
  <c r="I83" i="5"/>
  <c r="A83" i="5"/>
  <c r="H79" i="5"/>
  <c r="E79" i="5"/>
  <c r="D79" i="5"/>
  <c r="A79" i="5"/>
  <c r="E78" i="5"/>
  <c r="D78" i="5"/>
  <c r="H76" i="5"/>
  <c r="E76" i="5"/>
  <c r="D76" i="5"/>
  <c r="A76" i="5"/>
  <c r="E75" i="5"/>
  <c r="E72" i="5" s="1"/>
  <c r="D75" i="5"/>
  <c r="H73" i="5"/>
  <c r="E73" i="5"/>
  <c r="D73" i="5"/>
  <c r="A73" i="5"/>
  <c r="H72" i="5"/>
  <c r="H75" i="5" s="1"/>
  <c r="H78" i="5" s="1"/>
  <c r="D72" i="5"/>
  <c r="A70" i="5"/>
  <c r="H66" i="5"/>
  <c r="E66" i="5"/>
  <c r="D66" i="5"/>
  <c r="A66" i="5"/>
  <c r="E65" i="5"/>
  <c r="D65" i="5"/>
  <c r="H63" i="5"/>
  <c r="E63" i="5"/>
  <c r="D63" i="5"/>
  <c r="A63" i="5"/>
  <c r="E62" i="5"/>
  <c r="E59" i="5" s="1"/>
  <c r="D62" i="5"/>
  <c r="H60" i="5"/>
  <c r="E60" i="5"/>
  <c r="D60" i="5"/>
  <c r="A60" i="5"/>
  <c r="H59" i="5"/>
  <c r="H62" i="5" s="1"/>
  <c r="H65" i="5" s="1"/>
  <c r="D59" i="5"/>
  <c r="D57" i="5"/>
  <c r="A57" i="5"/>
  <c r="H53" i="5"/>
  <c r="E53" i="5"/>
  <c r="H52" i="5"/>
  <c r="H51" i="5"/>
  <c r="H50" i="5"/>
  <c r="H49" i="5"/>
  <c r="H48" i="5"/>
  <c r="E47" i="5"/>
  <c r="H46" i="5"/>
  <c r="E46" i="5"/>
  <c r="A46" i="5"/>
  <c r="A47" i="5" s="1"/>
  <c r="A48" i="5" s="1"/>
  <c r="A49" i="5" s="1"/>
  <c r="A50" i="5" s="1"/>
  <c r="A51" i="5" s="1"/>
  <c r="A52" i="5" s="1"/>
  <c r="A53" i="5" s="1"/>
  <c r="H43" i="5"/>
  <c r="E43" i="5"/>
  <c r="H42" i="5"/>
  <c r="H41" i="5"/>
  <c r="H40" i="5"/>
  <c r="H39" i="5"/>
  <c r="H38" i="5"/>
  <c r="E37" i="5"/>
  <c r="H36" i="5"/>
  <c r="E36" i="5"/>
  <c r="A36" i="5"/>
  <c r="A37" i="5" s="1"/>
  <c r="A38" i="5" s="1"/>
  <c r="A39" i="5" s="1"/>
  <c r="A40" i="5" s="1"/>
  <c r="A41" i="5" s="1"/>
  <c r="A42" i="5" s="1"/>
  <c r="A43" i="5" s="1"/>
  <c r="H33" i="5"/>
  <c r="E33" i="5"/>
  <c r="H32" i="5"/>
  <c r="H31" i="5"/>
  <c r="E31" i="5"/>
  <c r="E41" i="5" s="1"/>
  <c r="E51" i="5" s="1"/>
  <c r="H30" i="5"/>
  <c r="H29" i="5"/>
  <c r="H28" i="5"/>
  <c r="E28" i="5"/>
  <c r="E38" i="5" s="1"/>
  <c r="E48" i="5" s="1"/>
  <c r="D28" i="5"/>
  <c r="D38" i="5" s="1"/>
  <c r="D48" i="5" s="1"/>
  <c r="E27" i="5"/>
  <c r="H26" i="5"/>
  <c r="E26" i="5"/>
  <c r="A26" i="5"/>
  <c r="A27" i="5" s="1"/>
  <c r="A28" i="5" s="1"/>
  <c r="A29" i="5" s="1"/>
  <c r="A30" i="5" s="1"/>
  <c r="A31" i="5" s="1"/>
  <c r="A32" i="5" s="1"/>
  <c r="A33" i="5" s="1"/>
  <c r="H25" i="5"/>
  <c r="H35" i="5" s="1"/>
  <c r="H45" i="5" s="1"/>
  <c r="A23" i="5"/>
  <c r="A22" i="5"/>
  <c r="A21" i="5"/>
  <c r="A20" i="5"/>
  <c r="A19" i="5"/>
  <c r="A18" i="5"/>
  <c r="A17" i="5"/>
  <c r="A16" i="5"/>
</calcChain>
</file>

<file path=xl/sharedStrings.xml><?xml version="1.0" encoding="utf-8"?>
<sst xmlns="http://schemas.openxmlformats.org/spreadsheetml/2006/main" count="791" uniqueCount="140">
  <si>
    <t>TOP</t>
  </si>
  <si>
    <t>Quality</t>
  </si>
  <si>
    <t>Qantity</t>
  </si>
  <si>
    <t>Medium</t>
  </si>
  <si>
    <t xml:space="preserve">TOP </t>
  </si>
  <si>
    <t>Compressed air</t>
  </si>
  <si>
    <t>Coling water</t>
  </si>
  <si>
    <t>100 m3/h</t>
  </si>
  <si>
    <t>10 m3/h</t>
  </si>
  <si>
    <t>300 m3/h</t>
  </si>
  <si>
    <t>Demi water</t>
  </si>
  <si>
    <t xml:space="preserve">G3/4" </t>
  </si>
  <si>
    <t>DN 200 flanges will be shared</t>
  </si>
  <si>
    <t>DN 100 flanges will be shared</t>
  </si>
  <si>
    <t>Filtration</t>
  </si>
  <si>
    <t>100 μm</t>
  </si>
  <si>
    <t>Water hadrness</t>
  </si>
  <si>
    <t>5,6 °dH</t>
  </si>
  <si>
    <t>pH</t>
  </si>
  <si>
    <t>6,8 - 7,2</t>
  </si>
  <si>
    <t>Conductivity</t>
  </si>
  <si>
    <t>50 ÷ 300 μS/cm</t>
  </si>
  <si>
    <t>Total dissolved solids</t>
  </si>
  <si>
    <t>200 ppm</t>
  </si>
  <si>
    <t>Suspended solids</t>
  </si>
  <si>
    <t>10 ppm</t>
  </si>
  <si>
    <t>see definition below</t>
  </si>
  <si>
    <t>max 23,5 °C 3-3,5 bar</t>
  </si>
  <si>
    <t>max 23,5 °C, 3-3,5 bar</t>
  </si>
  <si>
    <t>5-6 bar</t>
  </si>
  <si>
    <t xml:space="preserve">R2" </t>
  </si>
  <si>
    <t>B1</t>
  </si>
  <si>
    <t>B2</t>
  </si>
  <si>
    <t>B3</t>
  </si>
  <si>
    <t>B4</t>
  </si>
  <si>
    <t>B1.1</t>
  </si>
  <si>
    <t>B1.2</t>
  </si>
  <si>
    <t>North</t>
  </si>
  <si>
    <t>East</t>
  </si>
  <si>
    <t>South</t>
  </si>
  <si>
    <t>West</t>
  </si>
  <si>
    <t>Top</t>
  </si>
  <si>
    <t>Bottom</t>
  </si>
  <si>
    <t>N</t>
  </si>
  <si>
    <t>S</t>
  </si>
  <si>
    <t>E</t>
  </si>
  <si>
    <t>W</t>
  </si>
  <si>
    <t>T</t>
  </si>
  <si>
    <t>B</t>
  </si>
  <si>
    <t>B1.3</t>
  </si>
  <si>
    <t>B2.1</t>
  </si>
  <si>
    <t>B2.2</t>
  </si>
  <si>
    <t>B3.1</t>
  </si>
  <si>
    <t>B4 - Quality of demi water</t>
  </si>
  <si>
    <t>Z [mm] (from shop floor)</t>
  </si>
  <si>
    <t>X [mm] (from ref. point)</t>
  </si>
  <si>
    <t>Y [mm] (from ref. point)</t>
  </si>
  <si>
    <t xml:space="preserve">Preffered direction from -&gt; to </t>
  </si>
  <si>
    <t>Abbreviations used
 for direction</t>
  </si>
  <si>
    <t>Type of connection/diameter</t>
  </si>
  <si>
    <t>CC1</t>
  </si>
  <si>
    <t>CC2</t>
  </si>
  <si>
    <t>CC3</t>
  </si>
  <si>
    <t>CC4</t>
  </si>
  <si>
    <t>B1.4</t>
  </si>
  <si>
    <t>B1.5</t>
  </si>
  <si>
    <t>B1.6</t>
  </si>
  <si>
    <t>B1.7</t>
  </si>
  <si>
    <t>B1.8</t>
  </si>
  <si>
    <t>Type of connection/diameter 
(on suplier side)</t>
  </si>
  <si>
    <t>3/4" F - DIN20</t>
  </si>
  <si>
    <t>FILTER BOX</t>
  </si>
  <si>
    <t>1/4" G</t>
  </si>
  <si>
    <t>DEGASER</t>
  </si>
  <si>
    <t>SKID WATER CASTER</t>
  </si>
  <si>
    <t>1/4" G - D6</t>
  </si>
  <si>
    <t>SPRAY</t>
  </si>
  <si>
    <t>1"G F</t>
  </si>
  <si>
    <t>FRAME MACHINE OPZ. A</t>
  </si>
  <si>
    <t>FRAME MACHINE OPZ. B</t>
  </si>
  <si>
    <t>1" G F</t>
  </si>
  <si>
    <t>THICKNESS GAUGE</t>
  </si>
  <si>
    <t>1/4" G F</t>
  </si>
  <si>
    <t>1/4" NPT F</t>
  </si>
  <si>
    <t>B1.9</t>
  </si>
  <si>
    <t>1" G</t>
  </si>
  <si>
    <t>SUCTION FILTER</t>
  </si>
  <si>
    <t>DN 200</t>
  </si>
  <si>
    <t>SKID WATER</t>
  </si>
  <si>
    <t>B3.2</t>
  </si>
  <si>
    <t>Coling water Pinch_Roll</t>
  </si>
  <si>
    <t>DN 100</t>
  </si>
  <si>
    <t>SKID WATER PINCH-ROLL</t>
  </si>
  <si>
    <t>B4.1</t>
  </si>
  <si>
    <t>B4.2</t>
  </si>
  <si>
    <t>3/4" G</t>
  </si>
  <si>
    <t>DEMI SKID WATER</t>
  </si>
  <si>
    <t>DEMI SKID WATER PINCH-ROLL</t>
  </si>
  <si>
    <t>B5</t>
  </si>
  <si>
    <t>GAS</t>
  </si>
  <si>
    <t>B6</t>
  </si>
  <si>
    <t>Smoke exhaust pipe</t>
  </si>
  <si>
    <t>4" SCHEDULE 10SS</t>
  </si>
  <si>
    <t>3/4" G F DIN20</t>
  </si>
  <si>
    <t>B5.1</t>
  </si>
  <si>
    <t>B6.1</t>
  </si>
  <si>
    <t>B5.2</t>
  </si>
  <si>
    <t xml:space="preserve"> </t>
  </si>
  <si>
    <t>= Updated
07-11-2025</t>
  </si>
  <si>
    <t>B7</t>
  </si>
  <si>
    <t>B8</t>
  </si>
  <si>
    <t>Cleaning Water</t>
  </si>
  <si>
    <t>pH check</t>
  </si>
  <si>
    <t xml:space="preserve">G1/2" </t>
  </si>
  <si>
    <t>B7.1</t>
  </si>
  <si>
    <t>B7.2</t>
  </si>
  <si>
    <t>B7.3</t>
  </si>
  <si>
    <t>B7.4</t>
  </si>
  <si>
    <t>B7.5</t>
  </si>
  <si>
    <t>B7.6</t>
  </si>
  <si>
    <t>B7.7</t>
  </si>
  <si>
    <t>B7.8</t>
  </si>
  <si>
    <t>B7.9</t>
  </si>
  <si>
    <t>B7.10</t>
  </si>
  <si>
    <t>B7.11</t>
  </si>
  <si>
    <t>B7.12</t>
  </si>
  <si>
    <t>B7.13</t>
  </si>
  <si>
    <t>B7.14</t>
  </si>
  <si>
    <t>B7.15</t>
  </si>
  <si>
    <t>B7.16</t>
  </si>
  <si>
    <t>1/2" G</t>
  </si>
  <si>
    <t>B8.1</t>
  </si>
  <si>
    <t>B8.2</t>
  </si>
  <si>
    <t>B8.3</t>
  </si>
  <si>
    <t>B8.4</t>
  </si>
  <si>
    <t>B8.5</t>
  </si>
  <si>
    <t>B8.6</t>
  </si>
  <si>
    <t>B8.7</t>
  </si>
  <si>
    <t>B8.8</t>
  </si>
  <si>
    <t>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</si>
</sst>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theme="1"/>
      <name val="Aptos"/>
      <family val="2"/>
    </font>
    <font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71">
    <xf numFmtId="0" fontId="0" fillId="0" borderId="0" xfId="0"/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1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8" xfId="0" applyFont="1" applyBorder="1" applyAlignment="1">
      <alignment horizontal="center" wrapText="1"/>
    </xf>
    <xf numFmtId="0" fontId="2" fillId="0" borderId="14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2" fillId="0" borderId="1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wrapText="1"/>
    </xf>
    <xf numFmtId="0" fontId="0" fillId="0" borderId="0" xfId="0" quotePrefix="1" applyAlignment="1">
      <alignment wrapText="1"/>
    </xf>
    <xf numFmtId="0" fontId="0" fillId="2" borderId="0" xfId="0" applyFill="1" applyAlignment="1">
      <alignment wrapText="1"/>
    </xf>
    <xf numFmtId="0" fontId="0" fillId="0" borderId="19" xfId="0" applyBorder="1" applyAlignment="1">
      <alignment wrapText="1"/>
    </xf>
    <xf numFmtId="0" fontId="0" fillId="2" borderId="13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8" xfId="0" applyFill="1" applyBorder="1" applyAlignment="1">
      <alignment wrapText="1"/>
    </xf>
    <xf numFmtId="0" fontId="3" fillId="0" borderId="0" xfId="0" applyFont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2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horizont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1" fillId="2" borderId="6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wrapText="1"/>
    </xf>
    <xf numFmtId="0" fontId="2" fillId="2" borderId="13" xfId="0" applyFont="1" applyFill="1" applyBorder="1" applyAlignment="1">
      <alignment wrapText="1"/>
    </xf>
    <xf numFmtId="0" fontId="2" fillId="2" borderId="7" xfId="0" applyFont="1" applyFill="1" applyBorder="1" applyAlignment="1">
      <alignment wrapText="1"/>
    </xf>
    <xf numFmtId="0" fontId="2" fillId="0" borderId="20" xfId="0" applyFont="1" applyBorder="1" applyAlignment="1">
      <alignment horizontal="center" wrapText="1"/>
    </xf>
    <xf numFmtId="0" fontId="2" fillId="0" borderId="21" xfId="0" applyFont="1" applyBorder="1" applyAlignment="1">
      <alignment wrapText="1"/>
    </xf>
    <xf numFmtId="0" fontId="2" fillId="0" borderId="22" xfId="0" applyFont="1" applyBorder="1" applyAlignment="1">
      <alignment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2">
    <cellStyle name="Normální" xfId="0" builtinId="0"/>
    <cellStyle name="Normální 2" xfId="1" xr:uid="{7CF09EA2-5740-49EB-8568-B13042D345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ABAD7-E34C-4A7B-BF7C-35893034C415}">
  <dimension ref="A2:O235"/>
  <sheetViews>
    <sheetView tabSelected="1" topLeftCell="A3" zoomScale="130" zoomScaleNormal="130" workbookViewId="0">
      <selection activeCell="E17" sqref="E17"/>
    </sheetView>
  </sheetViews>
  <sheetFormatPr defaultColWidth="8.81640625" defaultRowHeight="14.5" x14ac:dyDescent="0.35"/>
  <cols>
    <col min="1" max="1" width="5.81640625" style="7" customWidth="1"/>
    <col min="2" max="2" width="11.81640625" style="7" customWidth="1"/>
    <col min="3" max="6" width="33.26953125" style="7" customWidth="1"/>
    <col min="7" max="7" width="23.1796875" style="7" customWidth="1"/>
    <col min="8" max="8" width="26.54296875" style="7" customWidth="1"/>
    <col min="9" max="9" width="12.54296875" style="7" customWidth="1"/>
    <col min="10" max="10" width="26.1796875" style="7" customWidth="1"/>
    <col min="11" max="11" width="28.453125" style="7" customWidth="1"/>
    <col min="12" max="12" width="42.54296875" style="7" customWidth="1"/>
    <col min="13" max="16384" width="8.81640625" style="7"/>
  </cols>
  <sheetData>
    <row r="2" spans="1:12" ht="15" thickBot="1" x14ac:dyDescent="0.4"/>
    <row r="3" spans="1:12" ht="15" thickBot="1" x14ac:dyDescent="0.4">
      <c r="B3" s="32" t="s">
        <v>0</v>
      </c>
      <c r="C3" s="33" t="s">
        <v>3</v>
      </c>
      <c r="D3" s="33" t="s">
        <v>59</v>
      </c>
      <c r="E3" s="33" t="s">
        <v>1</v>
      </c>
      <c r="F3" s="34" t="s">
        <v>2</v>
      </c>
      <c r="K3" s="25" t="s">
        <v>53</v>
      </c>
      <c r="L3" s="26"/>
    </row>
    <row r="4" spans="1:12" ht="29.5" thickBot="1" x14ac:dyDescent="0.4">
      <c r="B4" s="35" t="s">
        <v>31</v>
      </c>
      <c r="C4" s="36" t="s">
        <v>5</v>
      </c>
      <c r="D4" s="36" t="s">
        <v>11</v>
      </c>
      <c r="E4" s="36" t="s">
        <v>29</v>
      </c>
      <c r="F4" s="37" t="s">
        <v>8</v>
      </c>
      <c r="H4" s="50"/>
      <c r="I4" s="44" t="s">
        <v>108</v>
      </c>
      <c r="K4" s="1" t="s">
        <v>14</v>
      </c>
      <c r="L4" s="2" t="s">
        <v>15</v>
      </c>
    </row>
    <row r="5" spans="1:12" ht="16" x14ac:dyDescent="0.35">
      <c r="B5" s="38" t="s">
        <v>32</v>
      </c>
      <c r="C5" s="39" t="s">
        <v>6</v>
      </c>
      <c r="D5" s="39" t="s">
        <v>12</v>
      </c>
      <c r="E5" s="39" t="s">
        <v>28</v>
      </c>
      <c r="F5" s="40" t="s">
        <v>9</v>
      </c>
      <c r="H5" s="46"/>
      <c r="I5" s="44"/>
      <c r="K5" s="3" t="s">
        <v>16</v>
      </c>
      <c r="L5" s="4" t="s">
        <v>17</v>
      </c>
    </row>
    <row r="6" spans="1:12" ht="16" x14ac:dyDescent="0.35">
      <c r="B6" s="38" t="s">
        <v>33</v>
      </c>
      <c r="C6" s="39" t="s">
        <v>6</v>
      </c>
      <c r="D6" s="39" t="s">
        <v>13</v>
      </c>
      <c r="E6" s="39" t="s">
        <v>27</v>
      </c>
      <c r="F6" s="40" t="s">
        <v>7</v>
      </c>
      <c r="K6" s="3" t="s">
        <v>18</v>
      </c>
      <c r="L6" s="4" t="s">
        <v>19</v>
      </c>
    </row>
    <row r="7" spans="1:12" ht="16" x14ac:dyDescent="0.35">
      <c r="B7" s="38" t="s">
        <v>34</v>
      </c>
      <c r="C7" s="39" t="s">
        <v>10</v>
      </c>
      <c r="D7" s="39" t="s">
        <v>30</v>
      </c>
      <c r="E7" s="39" t="s">
        <v>26</v>
      </c>
      <c r="F7" s="40" t="s">
        <v>8</v>
      </c>
      <c r="K7" s="3" t="s">
        <v>20</v>
      </c>
      <c r="L7" s="4" t="s">
        <v>21</v>
      </c>
    </row>
    <row r="8" spans="1:12" ht="16" x14ac:dyDescent="0.35">
      <c r="B8" s="38" t="s">
        <v>98</v>
      </c>
      <c r="C8" s="39" t="s">
        <v>99</v>
      </c>
      <c r="D8" s="39" t="s">
        <v>103</v>
      </c>
      <c r="E8" s="39"/>
      <c r="F8" s="40"/>
      <c r="K8" s="3" t="s">
        <v>22</v>
      </c>
      <c r="L8" s="4" t="s">
        <v>23</v>
      </c>
    </row>
    <row r="9" spans="1:12" ht="16.5" thickBot="1" x14ac:dyDescent="0.4">
      <c r="B9" s="66" t="s">
        <v>100</v>
      </c>
      <c r="C9" s="67" t="s">
        <v>101</v>
      </c>
      <c r="D9" s="67" t="s">
        <v>102</v>
      </c>
      <c r="E9" s="67"/>
      <c r="F9" s="68"/>
      <c r="K9" s="5" t="s">
        <v>24</v>
      </c>
      <c r="L9" s="6" t="s">
        <v>25</v>
      </c>
    </row>
    <row r="10" spans="1:12" ht="16" x14ac:dyDescent="0.35">
      <c r="B10" s="58" t="s">
        <v>109</v>
      </c>
      <c r="C10" s="59" t="s">
        <v>112</v>
      </c>
      <c r="D10" s="59" t="s">
        <v>113</v>
      </c>
      <c r="E10" s="60"/>
      <c r="F10" s="61"/>
      <c r="K10" s="51"/>
      <c r="L10" s="51"/>
    </row>
    <row r="11" spans="1:12" ht="16.5" thickBot="1" x14ac:dyDescent="0.4">
      <c r="B11" s="62" t="s">
        <v>110</v>
      </c>
      <c r="C11" s="63" t="s">
        <v>111</v>
      </c>
      <c r="D11" s="63" t="s">
        <v>11</v>
      </c>
      <c r="E11" s="64"/>
      <c r="F11" s="65"/>
      <c r="K11" s="51"/>
      <c r="L11" s="51"/>
    </row>
    <row r="12" spans="1:12" x14ac:dyDescent="0.35">
      <c r="B12" s="14"/>
    </row>
    <row r="13" spans="1:12" ht="15" thickBot="1" x14ac:dyDescent="0.4"/>
    <row r="14" spans="1:12" ht="29.5" thickBot="1" x14ac:dyDescent="0.4">
      <c r="B14" s="15" t="s">
        <v>4</v>
      </c>
      <c r="C14" s="30" t="s">
        <v>55</v>
      </c>
      <c r="D14" s="30" t="s">
        <v>56</v>
      </c>
      <c r="E14" s="30" t="s">
        <v>54</v>
      </c>
      <c r="F14" s="30" t="s">
        <v>57</v>
      </c>
      <c r="G14" s="16" t="s">
        <v>3</v>
      </c>
      <c r="H14" s="30" t="s">
        <v>69</v>
      </c>
      <c r="I14" s="31" t="s">
        <v>1</v>
      </c>
      <c r="K14" s="69" t="s">
        <v>58</v>
      </c>
      <c r="L14" s="70"/>
    </row>
    <row r="15" spans="1:12" x14ac:dyDescent="0.35">
      <c r="A15" s="7" t="s">
        <v>60</v>
      </c>
      <c r="B15" s="10" t="s">
        <v>35</v>
      </c>
      <c r="C15" s="48">
        <v>216939</v>
      </c>
      <c r="D15" s="48">
        <v>27404</v>
      </c>
      <c r="E15" s="19">
        <v>745</v>
      </c>
      <c r="F15" s="19"/>
      <c r="G15" s="19" t="s">
        <v>5</v>
      </c>
      <c r="H15" s="19" t="s">
        <v>70</v>
      </c>
      <c r="I15" s="20" t="s">
        <v>29</v>
      </c>
      <c r="J15" s="45" t="s">
        <v>71</v>
      </c>
      <c r="K15" s="18" t="s">
        <v>37</v>
      </c>
      <c r="L15" s="27" t="s">
        <v>43</v>
      </c>
    </row>
    <row r="16" spans="1:12" x14ac:dyDescent="0.35">
      <c r="A16" s="7" t="str">
        <f>$A$15</f>
        <v>CC1</v>
      </c>
      <c r="B16" s="10" t="s">
        <v>36</v>
      </c>
      <c r="C16" s="19">
        <v>209722</v>
      </c>
      <c r="D16" s="19">
        <v>28860</v>
      </c>
      <c r="E16" s="19">
        <v>1000</v>
      </c>
      <c r="F16" s="19"/>
      <c r="G16" s="19" t="s">
        <v>5</v>
      </c>
      <c r="H16" s="19" t="s">
        <v>72</v>
      </c>
      <c r="I16" s="20" t="s">
        <v>29</v>
      </c>
      <c r="J16" s="7" t="s">
        <v>73</v>
      </c>
      <c r="K16" s="21" t="s">
        <v>39</v>
      </c>
      <c r="L16" s="28" t="s">
        <v>44</v>
      </c>
    </row>
    <row r="17" spans="1:12" x14ac:dyDescent="0.35">
      <c r="A17" s="7" t="str">
        <f t="shared" ref="A17:A23" si="0">$A$15</f>
        <v>CC1</v>
      </c>
      <c r="B17" s="10" t="s">
        <v>49</v>
      </c>
      <c r="C17" s="19">
        <v>218205</v>
      </c>
      <c r="D17" s="19">
        <v>36742</v>
      </c>
      <c r="E17" s="19">
        <v>1000</v>
      </c>
      <c r="F17" s="19"/>
      <c r="G17" s="19" t="s">
        <v>5</v>
      </c>
      <c r="H17" s="19" t="s">
        <v>75</v>
      </c>
      <c r="I17" s="20" t="s">
        <v>29</v>
      </c>
      <c r="J17" s="7" t="s">
        <v>74</v>
      </c>
      <c r="K17" s="21" t="s">
        <v>38</v>
      </c>
      <c r="L17" s="28" t="s">
        <v>45</v>
      </c>
    </row>
    <row r="18" spans="1:12" x14ac:dyDescent="0.35">
      <c r="A18" s="7" t="str">
        <f t="shared" si="0"/>
        <v>CC1</v>
      </c>
      <c r="B18" s="10" t="s">
        <v>64</v>
      </c>
      <c r="C18" s="19">
        <v>210459</v>
      </c>
      <c r="D18" s="19">
        <v>36369</v>
      </c>
      <c r="E18" s="19">
        <v>681.5</v>
      </c>
      <c r="F18" s="19"/>
      <c r="G18" s="19" t="s">
        <v>5</v>
      </c>
      <c r="H18" s="19" t="s">
        <v>77</v>
      </c>
      <c r="I18" s="20" t="s">
        <v>29</v>
      </c>
      <c r="J18" s="7" t="s">
        <v>76</v>
      </c>
      <c r="K18" s="21" t="s">
        <v>40</v>
      </c>
      <c r="L18" s="28" t="s">
        <v>46</v>
      </c>
    </row>
    <row r="19" spans="1:12" x14ac:dyDescent="0.35">
      <c r="A19" s="7" t="str">
        <f t="shared" si="0"/>
        <v>CC1</v>
      </c>
      <c r="B19" s="10" t="s">
        <v>65</v>
      </c>
      <c r="C19" s="19">
        <v>213828</v>
      </c>
      <c r="D19" s="19">
        <v>46193</v>
      </c>
      <c r="E19" s="19">
        <v>-450</v>
      </c>
      <c r="F19" s="19"/>
      <c r="G19" s="19" t="s">
        <v>5</v>
      </c>
      <c r="H19" s="19" t="s">
        <v>80</v>
      </c>
      <c r="I19" s="20" t="s">
        <v>29</v>
      </c>
      <c r="J19" s="7" t="s">
        <v>78</v>
      </c>
      <c r="K19" s="21" t="s">
        <v>41</v>
      </c>
      <c r="L19" s="28" t="s">
        <v>47</v>
      </c>
    </row>
    <row r="20" spans="1:12" ht="15" thickBot="1" x14ac:dyDescent="0.4">
      <c r="A20" s="7" t="str">
        <f t="shared" si="0"/>
        <v>CC1</v>
      </c>
      <c r="B20" s="10" t="s">
        <v>66</v>
      </c>
      <c r="C20" s="19">
        <v>213766</v>
      </c>
      <c r="D20" s="19">
        <v>37635</v>
      </c>
      <c r="E20" s="19">
        <v>-450</v>
      </c>
      <c r="F20" s="19"/>
      <c r="G20" s="19" t="s">
        <v>5</v>
      </c>
      <c r="H20" s="19" t="s">
        <v>80</v>
      </c>
      <c r="I20" s="20" t="s">
        <v>29</v>
      </c>
      <c r="J20" s="7" t="s">
        <v>79</v>
      </c>
      <c r="K20" s="22" t="s">
        <v>42</v>
      </c>
      <c r="L20" s="29" t="s">
        <v>48</v>
      </c>
    </row>
    <row r="21" spans="1:12" x14ac:dyDescent="0.35">
      <c r="A21" s="7" t="str">
        <f t="shared" si="0"/>
        <v>CC1</v>
      </c>
      <c r="B21" s="10" t="s">
        <v>67</v>
      </c>
      <c r="C21" s="19">
        <v>210260</v>
      </c>
      <c r="D21" s="19">
        <v>41068</v>
      </c>
      <c r="E21" s="19">
        <v>682.5</v>
      </c>
      <c r="F21" s="19"/>
      <c r="G21" s="19" t="s">
        <v>5</v>
      </c>
      <c r="H21" s="19" t="s">
        <v>82</v>
      </c>
      <c r="I21" s="20" t="s">
        <v>29</v>
      </c>
      <c r="J21" s="7" t="s">
        <v>81</v>
      </c>
    </row>
    <row r="22" spans="1:12" x14ac:dyDescent="0.35">
      <c r="A22" s="7" t="str">
        <f t="shared" si="0"/>
        <v>CC1</v>
      </c>
      <c r="B22" s="10" t="s">
        <v>68</v>
      </c>
      <c r="C22" s="19">
        <v>207812.5</v>
      </c>
      <c r="D22" s="19">
        <v>63914</v>
      </c>
      <c r="E22" s="19">
        <v>2470</v>
      </c>
      <c r="F22" s="19"/>
      <c r="G22" s="19" t="s">
        <v>5</v>
      </c>
      <c r="H22" s="19" t="s">
        <v>83</v>
      </c>
      <c r="I22" s="20" t="s">
        <v>29</v>
      </c>
      <c r="J22" s="7" t="s">
        <v>74</v>
      </c>
    </row>
    <row r="23" spans="1:12" ht="15" thickBot="1" x14ac:dyDescent="0.4">
      <c r="A23" s="7" t="str">
        <f t="shared" si="0"/>
        <v>CC1</v>
      </c>
      <c r="B23" s="12" t="s">
        <v>84</v>
      </c>
      <c r="C23" s="23">
        <v>227118</v>
      </c>
      <c r="D23" s="23">
        <v>67253</v>
      </c>
      <c r="E23" s="23">
        <v>9392</v>
      </c>
      <c r="F23" s="23"/>
      <c r="G23" s="23" t="s">
        <v>5</v>
      </c>
      <c r="H23" s="23" t="s">
        <v>85</v>
      </c>
      <c r="I23" s="24" t="s">
        <v>29</v>
      </c>
      <c r="J23" s="7" t="s">
        <v>86</v>
      </c>
    </row>
    <row r="24" spans="1:12" ht="15" thickBot="1" x14ac:dyDescent="0.4"/>
    <row r="25" spans="1:12" x14ac:dyDescent="0.35">
      <c r="A25" s="7" t="s">
        <v>61</v>
      </c>
      <c r="B25" s="8" t="s">
        <v>35</v>
      </c>
      <c r="C25" s="49">
        <v>230396</v>
      </c>
      <c r="D25" s="49">
        <v>27776</v>
      </c>
      <c r="E25" s="16">
        <v>745</v>
      </c>
      <c r="F25" s="16"/>
      <c r="G25" s="16" t="s">
        <v>5</v>
      </c>
      <c r="H25" s="16" t="str">
        <f>H15</f>
        <v>3/4" F - DIN20</v>
      </c>
      <c r="I25" s="17" t="s">
        <v>29</v>
      </c>
      <c r="J25" s="45" t="s">
        <v>71</v>
      </c>
    </row>
    <row r="26" spans="1:12" x14ac:dyDescent="0.35">
      <c r="A26" s="7" t="str">
        <f>A25</f>
        <v>CC2</v>
      </c>
      <c r="B26" s="10" t="s">
        <v>36</v>
      </c>
      <c r="C26" s="19">
        <v>237035</v>
      </c>
      <c r="D26" s="19">
        <v>28437</v>
      </c>
      <c r="E26" s="19">
        <f>E16</f>
        <v>1000</v>
      </c>
      <c r="F26" s="19"/>
      <c r="G26" s="19" t="s">
        <v>5</v>
      </c>
      <c r="H26" s="19" t="str">
        <f>H16</f>
        <v>1/4" G</v>
      </c>
      <c r="I26" s="20" t="s">
        <v>29</v>
      </c>
      <c r="J26" s="7" t="s">
        <v>73</v>
      </c>
    </row>
    <row r="27" spans="1:12" x14ac:dyDescent="0.35">
      <c r="A27" s="7" t="str">
        <f t="shared" ref="A27:A33" si="1">A26</f>
        <v>CC2</v>
      </c>
      <c r="B27" s="10" t="s">
        <v>49</v>
      </c>
      <c r="C27" s="19">
        <v>230053</v>
      </c>
      <c r="D27" s="19">
        <v>36742</v>
      </c>
      <c r="E27" s="19">
        <f>E17</f>
        <v>1000</v>
      </c>
      <c r="F27" s="19"/>
      <c r="G27" s="19" t="s">
        <v>5</v>
      </c>
      <c r="H27" s="19" t="s">
        <v>75</v>
      </c>
      <c r="I27" s="20" t="s">
        <v>29</v>
      </c>
      <c r="J27" s="7" t="s">
        <v>74</v>
      </c>
    </row>
    <row r="28" spans="1:12" x14ac:dyDescent="0.35">
      <c r="A28" s="7" t="str">
        <f t="shared" si="1"/>
        <v>CC2</v>
      </c>
      <c r="B28" s="10" t="s">
        <v>64</v>
      </c>
      <c r="C28" s="19">
        <v>236213</v>
      </c>
      <c r="D28" s="19">
        <f>D18</f>
        <v>36369</v>
      </c>
      <c r="E28" s="19">
        <f>E18</f>
        <v>681.5</v>
      </c>
      <c r="F28" s="19"/>
      <c r="G28" s="19" t="s">
        <v>5</v>
      </c>
      <c r="H28" s="19" t="str">
        <f t="shared" ref="H28:H33" si="2">H18</f>
        <v>1"G F</v>
      </c>
      <c r="I28" s="20" t="s">
        <v>29</v>
      </c>
      <c r="J28" s="7" t="s">
        <v>76</v>
      </c>
    </row>
    <row r="29" spans="1:12" x14ac:dyDescent="0.35">
      <c r="A29" s="7" t="str">
        <f t="shared" si="1"/>
        <v>CC2</v>
      </c>
      <c r="B29" s="10" t="s">
        <v>65</v>
      </c>
      <c r="C29" s="19">
        <v>234546</v>
      </c>
      <c r="D29" s="19">
        <v>46193</v>
      </c>
      <c r="E29" s="19">
        <v>-450</v>
      </c>
      <c r="F29" s="19"/>
      <c r="G29" s="19" t="s">
        <v>5</v>
      </c>
      <c r="H29" s="19" t="str">
        <f t="shared" si="2"/>
        <v>1" G F</v>
      </c>
      <c r="I29" s="20" t="s">
        <v>29</v>
      </c>
      <c r="J29" s="7" t="s">
        <v>78</v>
      </c>
    </row>
    <row r="30" spans="1:12" x14ac:dyDescent="0.35">
      <c r="A30" s="7" t="str">
        <f t="shared" si="1"/>
        <v>CC2</v>
      </c>
      <c r="B30" s="10" t="s">
        <v>66</v>
      </c>
      <c r="C30" s="19">
        <v>234468</v>
      </c>
      <c r="D30" s="19">
        <v>37635</v>
      </c>
      <c r="E30" s="19">
        <v>-450</v>
      </c>
      <c r="F30" s="19"/>
      <c r="G30" s="19" t="s">
        <v>5</v>
      </c>
      <c r="H30" s="19" t="str">
        <f t="shared" si="2"/>
        <v>1" G F</v>
      </c>
      <c r="I30" s="20" t="s">
        <v>29</v>
      </c>
      <c r="J30" s="7" t="s">
        <v>79</v>
      </c>
    </row>
    <row r="31" spans="1:12" x14ac:dyDescent="0.35">
      <c r="A31" s="7" t="str">
        <f t="shared" si="1"/>
        <v>CC2</v>
      </c>
      <c r="B31" s="10" t="s">
        <v>67</v>
      </c>
      <c r="C31" s="19">
        <v>238029</v>
      </c>
      <c r="D31" s="19">
        <v>41205</v>
      </c>
      <c r="E31" s="19">
        <f>E21</f>
        <v>682.5</v>
      </c>
      <c r="F31" s="19"/>
      <c r="G31" s="19" t="s">
        <v>5</v>
      </c>
      <c r="H31" s="19" t="str">
        <f t="shared" si="2"/>
        <v>1/4" G F</v>
      </c>
      <c r="I31" s="20" t="s">
        <v>29</v>
      </c>
      <c r="J31" s="7" t="s">
        <v>81</v>
      </c>
    </row>
    <row r="32" spans="1:12" x14ac:dyDescent="0.35">
      <c r="A32" s="7" t="str">
        <f t="shared" si="1"/>
        <v>CC2</v>
      </c>
      <c r="B32" s="10" t="s">
        <v>68</v>
      </c>
      <c r="C32" s="19">
        <v>209659</v>
      </c>
      <c r="D32" s="19">
        <v>63914</v>
      </c>
      <c r="E32" s="19">
        <v>2470</v>
      </c>
      <c r="F32" s="19"/>
      <c r="G32" s="19" t="s">
        <v>5</v>
      </c>
      <c r="H32" s="19" t="str">
        <f t="shared" si="2"/>
        <v>1/4" NPT F</v>
      </c>
      <c r="I32" s="20" t="s">
        <v>29</v>
      </c>
      <c r="J32" s="7" t="s">
        <v>74</v>
      </c>
    </row>
    <row r="33" spans="1:15" ht="15" thickBot="1" x14ac:dyDescent="0.4">
      <c r="A33" s="7" t="str">
        <f t="shared" si="1"/>
        <v>CC2</v>
      </c>
      <c r="B33" s="12" t="s">
        <v>84</v>
      </c>
      <c r="C33" s="23">
        <v>228258</v>
      </c>
      <c r="D33" s="23">
        <v>69635</v>
      </c>
      <c r="E33" s="23">
        <f>E23</f>
        <v>9392</v>
      </c>
      <c r="F33" s="23"/>
      <c r="G33" s="23" t="s">
        <v>5</v>
      </c>
      <c r="H33" s="23" t="str">
        <f t="shared" si="2"/>
        <v>1" G</v>
      </c>
      <c r="I33" s="24" t="s">
        <v>29</v>
      </c>
      <c r="J33" s="7" t="s">
        <v>86</v>
      </c>
    </row>
    <row r="34" spans="1:15" ht="15" thickBot="1" x14ac:dyDescent="0.4">
      <c r="O34" s="7" t="s">
        <v>107</v>
      </c>
    </row>
    <row r="35" spans="1:15" x14ac:dyDescent="0.35">
      <c r="A35" s="7" t="s">
        <v>62</v>
      </c>
      <c r="B35" s="8" t="s">
        <v>35</v>
      </c>
      <c r="C35" s="49">
        <v>264914</v>
      </c>
      <c r="D35" s="49">
        <v>27550</v>
      </c>
      <c r="E35" s="16">
        <v>745</v>
      </c>
      <c r="F35" s="16"/>
      <c r="G35" s="16" t="s">
        <v>5</v>
      </c>
      <c r="H35" s="16" t="str">
        <f>H25</f>
        <v>3/4" F - DIN20</v>
      </c>
      <c r="I35" s="17" t="s">
        <v>29</v>
      </c>
      <c r="J35" s="45" t="s">
        <v>71</v>
      </c>
    </row>
    <row r="36" spans="1:15" x14ac:dyDescent="0.35">
      <c r="A36" s="7" t="str">
        <f>A35</f>
        <v>CC3</v>
      </c>
      <c r="B36" s="10" t="s">
        <v>36</v>
      </c>
      <c r="C36" s="19">
        <v>257700</v>
      </c>
      <c r="D36" s="19">
        <v>27952</v>
      </c>
      <c r="E36" s="19">
        <f>E16</f>
        <v>1000</v>
      </c>
      <c r="F36" s="19"/>
      <c r="G36" s="19" t="s">
        <v>5</v>
      </c>
      <c r="H36" s="19" t="str">
        <f>H16</f>
        <v>1/4" G</v>
      </c>
      <c r="I36" s="20" t="s">
        <v>29</v>
      </c>
      <c r="J36" s="7" t="s">
        <v>73</v>
      </c>
    </row>
    <row r="37" spans="1:15" x14ac:dyDescent="0.35">
      <c r="A37" s="7" t="str">
        <f t="shared" ref="A37:A43" si="3">A36</f>
        <v>CC3</v>
      </c>
      <c r="B37" s="10" t="s">
        <v>49</v>
      </c>
      <c r="C37" s="19">
        <v>264384</v>
      </c>
      <c r="D37" s="19">
        <v>36742</v>
      </c>
      <c r="E37" s="19">
        <f>E17</f>
        <v>1000</v>
      </c>
      <c r="F37" s="19"/>
      <c r="G37" s="19" t="s">
        <v>5</v>
      </c>
      <c r="H37" s="19" t="s">
        <v>75</v>
      </c>
      <c r="I37" s="20" t="s">
        <v>29</v>
      </c>
      <c r="J37" s="7" t="s">
        <v>74</v>
      </c>
    </row>
    <row r="38" spans="1:15" x14ac:dyDescent="0.35">
      <c r="A38" s="7" t="str">
        <f t="shared" si="3"/>
        <v>CC3</v>
      </c>
      <c r="B38" s="10" t="s">
        <v>64</v>
      </c>
      <c r="C38" s="19">
        <v>256586</v>
      </c>
      <c r="D38" s="19">
        <f>D28</f>
        <v>36369</v>
      </c>
      <c r="E38" s="19">
        <f>E28</f>
        <v>681.5</v>
      </c>
      <c r="F38" s="19"/>
      <c r="G38" s="19" t="s">
        <v>5</v>
      </c>
      <c r="H38" s="19" t="str">
        <f t="shared" ref="H38:H43" si="4">H18</f>
        <v>1"G F</v>
      </c>
      <c r="I38" s="20" t="s">
        <v>29</v>
      </c>
      <c r="J38" s="7" t="s">
        <v>76</v>
      </c>
    </row>
    <row r="39" spans="1:15" x14ac:dyDescent="0.35">
      <c r="A39" s="7" t="str">
        <f t="shared" si="3"/>
        <v>CC3</v>
      </c>
      <c r="B39" s="10" t="s">
        <v>65</v>
      </c>
      <c r="C39" s="19">
        <v>259946</v>
      </c>
      <c r="D39" s="19">
        <v>46193</v>
      </c>
      <c r="E39" s="19">
        <v>-450</v>
      </c>
      <c r="F39" s="19"/>
      <c r="G39" s="19" t="s">
        <v>5</v>
      </c>
      <c r="H39" s="19" t="str">
        <f t="shared" si="4"/>
        <v>1" G F</v>
      </c>
      <c r="I39" s="20" t="s">
        <v>29</v>
      </c>
      <c r="J39" s="7" t="s">
        <v>78</v>
      </c>
    </row>
    <row r="40" spans="1:15" x14ac:dyDescent="0.35">
      <c r="A40" s="7" t="str">
        <f t="shared" si="3"/>
        <v>CC3</v>
      </c>
      <c r="B40" s="10" t="s">
        <v>66</v>
      </c>
      <c r="C40" s="19">
        <v>259946</v>
      </c>
      <c r="D40" s="19">
        <v>37635</v>
      </c>
      <c r="E40" s="19">
        <v>-450</v>
      </c>
      <c r="F40" s="19"/>
      <c r="G40" s="19" t="s">
        <v>5</v>
      </c>
      <c r="H40" s="19" t="str">
        <f t="shared" si="4"/>
        <v>1" G F</v>
      </c>
      <c r="I40" s="20" t="s">
        <v>29</v>
      </c>
      <c r="J40" s="7" t="s">
        <v>79</v>
      </c>
    </row>
    <row r="41" spans="1:15" x14ac:dyDescent="0.35">
      <c r="A41" s="7" t="str">
        <f t="shared" si="3"/>
        <v>CC3</v>
      </c>
      <c r="B41" s="10" t="s">
        <v>67</v>
      </c>
      <c r="C41" s="19">
        <v>256551</v>
      </c>
      <c r="D41" s="19">
        <v>41068</v>
      </c>
      <c r="E41" s="19">
        <f>E31</f>
        <v>682.5</v>
      </c>
      <c r="F41" s="19"/>
      <c r="G41" s="19" t="s">
        <v>5</v>
      </c>
      <c r="H41" s="19" t="str">
        <f t="shared" si="4"/>
        <v>1/4" G F</v>
      </c>
      <c r="I41" s="20" t="s">
        <v>29</v>
      </c>
      <c r="J41" s="7" t="s">
        <v>81</v>
      </c>
    </row>
    <row r="42" spans="1:15" x14ac:dyDescent="0.35">
      <c r="A42" s="7" t="str">
        <f t="shared" si="3"/>
        <v>CC3</v>
      </c>
      <c r="B42" s="10" t="s">
        <v>68</v>
      </c>
      <c r="C42" s="19">
        <v>213612</v>
      </c>
      <c r="D42" s="19">
        <v>63914</v>
      </c>
      <c r="E42" s="19">
        <v>2470</v>
      </c>
      <c r="F42" s="19"/>
      <c r="G42" s="19" t="s">
        <v>5</v>
      </c>
      <c r="H42" s="19" t="str">
        <f t="shared" si="4"/>
        <v>1/4" NPT F</v>
      </c>
      <c r="I42" s="20" t="s">
        <v>29</v>
      </c>
      <c r="J42" s="7" t="s">
        <v>74</v>
      </c>
    </row>
    <row r="43" spans="1:15" ht="15" thickBot="1" x14ac:dyDescent="0.4">
      <c r="A43" s="7" t="str">
        <f t="shared" si="3"/>
        <v>CC3</v>
      </c>
      <c r="B43" s="12" t="s">
        <v>84</v>
      </c>
      <c r="C43" s="23">
        <v>264310</v>
      </c>
      <c r="D43" s="23">
        <v>68245</v>
      </c>
      <c r="E43" s="23">
        <f>E23</f>
        <v>9392</v>
      </c>
      <c r="F43" s="23"/>
      <c r="G43" s="23" t="s">
        <v>5</v>
      </c>
      <c r="H43" s="23" t="str">
        <f t="shared" si="4"/>
        <v>1" G</v>
      </c>
      <c r="I43" s="24" t="s">
        <v>29</v>
      </c>
      <c r="J43" s="7" t="s">
        <v>86</v>
      </c>
    </row>
    <row r="44" spans="1:15" ht="15" thickBot="1" x14ac:dyDescent="0.4"/>
    <row r="45" spans="1:15" x14ac:dyDescent="0.35">
      <c r="A45" s="7" t="s">
        <v>63</v>
      </c>
      <c r="B45" s="8" t="s">
        <v>35</v>
      </c>
      <c r="C45" s="49">
        <v>277730</v>
      </c>
      <c r="D45" s="49">
        <v>26855</v>
      </c>
      <c r="E45" s="16">
        <v>745</v>
      </c>
      <c r="F45" s="16"/>
      <c r="G45" s="16" t="s">
        <v>5</v>
      </c>
      <c r="H45" s="16" t="str">
        <f>H35</f>
        <v>3/4" F - DIN20</v>
      </c>
      <c r="I45" s="17" t="s">
        <v>29</v>
      </c>
      <c r="J45" s="45" t="s">
        <v>71</v>
      </c>
    </row>
    <row r="46" spans="1:15" x14ac:dyDescent="0.35">
      <c r="A46" s="7" t="str">
        <f>A45</f>
        <v>CC4</v>
      </c>
      <c r="B46" s="10" t="s">
        <v>36</v>
      </c>
      <c r="C46" s="19">
        <v>285684</v>
      </c>
      <c r="D46" s="19">
        <v>28498</v>
      </c>
      <c r="E46" s="19">
        <f>E16</f>
        <v>1000</v>
      </c>
      <c r="F46" s="19"/>
      <c r="G46" s="19" t="s">
        <v>5</v>
      </c>
      <c r="H46" s="19" t="str">
        <f>H16</f>
        <v>1/4" G</v>
      </c>
      <c r="I46" s="20" t="s">
        <v>29</v>
      </c>
      <c r="J46" s="7" t="s">
        <v>73</v>
      </c>
    </row>
    <row r="47" spans="1:15" x14ac:dyDescent="0.35">
      <c r="A47" s="7" t="str">
        <f t="shared" ref="A47:A53" si="5">A46</f>
        <v>CC4</v>
      </c>
      <c r="B47" s="10" t="s">
        <v>49</v>
      </c>
      <c r="C47" s="19">
        <v>276236</v>
      </c>
      <c r="D47" s="19">
        <v>36742</v>
      </c>
      <c r="E47" s="19">
        <f>E17</f>
        <v>1000</v>
      </c>
      <c r="F47" s="19"/>
      <c r="G47" s="19" t="s">
        <v>5</v>
      </c>
      <c r="H47" s="19" t="s">
        <v>75</v>
      </c>
      <c r="I47" s="20" t="s">
        <v>29</v>
      </c>
      <c r="J47" s="7" t="s">
        <v>74</v>
      </c>
    </row>
    <row r="48" spans="1:15" x14ac:dyDescent="0.35">
      <c r="A48" s="7" t="str">
        <f t="shared" si="5"/>
        <v>CC4</v>
      </c>
      <c r="B48" s="10" t="s">
        <v>64</v>
      </c>
      <c r="C48" s="19">
        <v>282386</v>
      </c>
      <c r="D48" s="19">
        <f>D38</f>
        <v>36369</v>
      </c>
      <c r="E48" s="19">
        <f>E38</f>
        <v>681.5</v>
      </c>
      <c r="F48" s="19"/>
      <c r="G48" s="19" t="s">
        <v>5</v>
      </c>
      <c r="H48" s="19" t="str">
        <f t="shared" ref="H48:H53" si="6">H18</f>
        <v>1"G F</v>
      </c>
      <c r="I48" s="20" t="s">
        <v>29</v>
      </c>
      <c r="J48" s="7" t="s">
        <v>76</v>
      </c>
    </row>
    <row r="49" spans="1:10" x14ac:dyDescent="0.35">
      <c r="A49" s="7" t="str">
        <f t="shared" si="5"/>
        <v>CC4</v>
      </c>
      <c r="B49" s="10" t="s">
        <v>65</v>
      </c>
      <c r="C49" s="19">
        <v>280726</v>
      </c>
      <c r="D49" s="19">
        <v>46193</v>
      </c>
      <c r="E49" s="19">
        <v>-450</v>
      </c>
      <c r="F49" s="19"/>
      <c r="G49" s="19" t="s">
        <v>5</v>
      </c>
      <c r="H49" s="19" t="str">
        <f t="shared" si="6"/>
        <v>1" G F</v>
      </c>
      <c r="I49" s="20" t="s">
        <v>29</v>
      </c>
      <c r="J49" s="7" t="s">
        <v>78</v>
      </c>
    </row>
    <row r="50" spans="1:10" x14ac:dyDescent="0.35">
      <c r="A50" s="7" t="str">
        <f t="shared" si="5"/>
        <v>CC4</v>
      </c>
      <c r="B50" s="10" t="s">
        <v>66</v>
      </c>
      <c r="C50" s="19">
        <v>280726</v>
      </c>
      <c r="D50" s="19">
        <v>37635</v>
      </c>
      <c r="E50" s="19">
        <v>-450</v>
      </c>
      <c r="F50" s="19"/>
      <c r="G50" s="19" t="s">
        <v>5</v>
      </c>
      <c r="H50" s="19" t="str">
        <f t="shared" si="6"/>
        <v>1" G F</v>
      </c>
      <c r="I50" s="20" t="s">
        <v>29</v>
      </c>
      <c r="J50" s="7" t="s">
        <v>79</v>
      </c>
    </row>
    <row r="51" spans="1:10" x14ac:dyDescent="0.35">
      <c r="A51" s="7" t="str">
        <f t="shared" si="5"/>
        <v>CC4</v>
      </c>
      <c r="B51" s="10" t="s">
        <v>67</v>
      </c>
      <c r="C51" s="19">
        <v>284245</v>
      </c>
      <c r="D51" s="19">
        <v>41205</v>
      </c>
      <c r="E51" s="19">
        <f>E41</f>
        <v>682.5</v>
      </c>
      <c r="F51" s="19"/>
      <c r="G51" s="19" t="s">
        <v>5</v>
      </c>
      <c r="H51" s="19" t="str">
        <f t="shared" si="6"/>
        <v>1/4" G F</v>
      </c>
      <c r="I51" s="20" t="s">
        <v>29</v>
      </c>
      <c r="J51" s="7" t="s">
        <v>81</v>
      </c>
    </row>
    <row r="52" spans="1:10" x14ac:dyDescent="0.35">
      <c r="A52" s="7" t="str">
        <f t="shared" si="5"/>
        <v>CC4</v>
      </c>
      <c r="B52" s="10" t="s">
        <v>68</v>
      </c>
      <c r="C52" s="19">
        <v>215609</v>
      </c>
      <c r="D52" s="19">
        <v>63914</v>
      </c>
      <c r="E52" s="19">
        <v>2470</v>
      </c>
      <c r="F52" s="19"/>
      <c r="G52" s="19" t="s">
        <v>5</v>
      </c>
      <c r="H52" s="19" t="str">
        <f t="shared" si="6"/>
        <v>1/4" NPT F</v>
      </c>
      <c r="I52" s="20" t="s">
        <v>29</v>
      </c>
      <c r="J52" s="7" t="s">
        <v>74</v>
      </c>
    </row>
    <row r="53" spans="1:10" ht="15" thickBot="1" x14ac:dyDescent="0.4">
      <c r="A53" s="7" t="str">
        <f t="shared" si="5"/>
        <v>CC4</v>
      </c>
      <c r="B53" s="12" t="s">
        <v>84</v>
      </c>
      <c r="C53" s="23">
        <v>270803</v>
      </c>
      <c r="D53" s="23">
        <v>71769</v>
      </c>
      <c r="E53" s="23">
        <f>E23</f>
        <v>9392</v>
      </c>
      <c r="F53" s="23"/>
      <c r="G53" s="23" t="s">
        <v>5</v>
      </c>
      <c r="H53" s="23" t="str">
        <f t="shared" si="6"/>
        <v>1" G</v>
      </c>
      <c r="I53" s="24" t="s">
        <v>29</v>
      </c>
      <c r="J53" s="7" t="s">
        <v>86</v>
      </c>
    </row>
    <row r="54" spans="1:10" ht="15" thickBot="1" x14ac:dyDescent="0.4"/>
    <row r="55" spans="1:10" ht="29" x14ac:dyDescent="0.35">
      <c r="B55" s="15" t="s">
        <v>4</v>
      </c>
      <c r="C55" s="30" t="s">
        <v>55</v>
      </c>
      <c r="D55" s="30" t="s">
        <v>56</v>
      </c>
      <c r="E55" s="30" t="s">
        <v>54</v>
      </c>
      <c r="F55" s="30" t="s">
        <v>57</v>
      </c>
      <c r="G55" s="16" t="s">
        <v>3</v>
      </c>
      <c r="H55" s="30" t="s">
        <v>69</v>
      </c>
      <c r="I55" s="31" t="s">
        <v>1</v>
      </c>
    </row>
    <row r="56" spans="1:10" x14ac:dyDescent="0.35">
      <c r="A56" s="7" t="s">
        <v>60</v>
      </c>
      <c r="B56" s="10" t="s">
        <v>50</v>
      </c>
      <c r="C56" s="19">
        <v>207812.5</v>
      </c>
      <c r="D56" s="19">
        <v>63012</v>
      </c>
      <c r="E56" s="19">
        <v>1422</v>
      </c>
      <c r="F56" s="19"/>
      <c r="G56" s="19" t="s">
        <v>6</v>
      </c>
      <c r="H56" s="19" t="s">
        <v>87</v>
      </c>
      <c r="I56" s="11" t="s">
        <v>9</v>
      </c>
      <c r="J56" s="7" t="s">
        <v>88</v>
      </c>
    </row>
    <row r="57" spans="1:10" ht="15" thickBot="1" x14ac:dyDescent="0.4">
      <c r="A57" s="7" t="str">
        <f>$A$15</f>
        <v>CC1</v>
      </c>
      <c r="B57" s="12" t="s">
        <v>51</v>
      </c>
      <c r="C57" s="23">
        <v>207400.4</v>
      </c>
      <c r="D57" s="23">
        <f>D56</f>
        <v>63012</v>
      </c>
      <c r="E57" s="23">
        <v>2445</v>
      </c>
      <c r="F57" s="23"/>
      <c r="G57" s="23" t="s">
        <v>6</v>
      </c>
      <c r="H57" s="23" t="s">
        <v>87</v>
      </c>
      <c r="I57" s="11" t="s">
        <v>9</v>
      </c>
      <c r="J57" s="7" t="s">
        <v>88</v>
      </c>
    </row>
    <row r="58" spans="1:10" ht="15" thickBot="1" x14ac:dyDescent="0.4"/>
    <row r="59" spans="1:10" x14ac:dyDescent="0.35">
      <c r="A59" s="7" t="s">
        <v>61</v>
      </c>
      <c r="B59" s="8" t="s">
        <v>50</v>
      </c>
      <c r="C59" s="16">
        <v>209659.5</v>
      </c>
      <c r="D59" s="16">
        <f>D56</f>
        <v>63012</v>
      </c>
      <c r="E59" s="16">
        <f>E62</f>
        <v>1422</v>
      </c>
      <c r="F59" s="16"/>
      <c r="G59" s="16" t="s">
        <v>6</v>
      </c>
      <c r="H59" s="16" t="str">
        <f>H56</f>
        <v>DN 200</v>
      </c>
      <c r="I59" s="11" t="s">
        <v>9</v>
      </c>
      <c r="J59" s="7" t="s">
        <v>88</v>
      </c>
    </row>
    <row r="60" spans="1:10" ht="15" thickBot="1" x14ac:dyDescent="0.4">
      <c r="A60" s="7" t="str">
        <f>A59</f>
        <v>CC2</v>
      </c>
      <c r="B60" s="12" t="s">
        <v>51</v>
      </c>
      <c r="C60" s="23">
        <v>210071.6</v>
      </c>
      <c r="D60" s="23">
        <f>D56</f>
        <v>63012</v>
      </c>
      <c r="E60" s="23">
        <f>E57</f>
        <v>2445</v>
      </c>
      <c r="F60" s="23"/>
      <c r="G60" s="23" t="s">
        <v>6</v>
      </c>
      <c r="H60" s="23" t="str">
        <f>H57</f>
        <v>DN 200</v>
      </c>
      <c r="I60" s="11" t="s">
        <v>9</v>
      </c>
      <c r="J60" s="7" t="s">
        <v>88</v>
      </c>
    </row>
    <row r="61" spans="1:10" ht="15" thickBot="1" x14ac:dyDescent="0.4"/>
    <row r="62" spans="1:10" x14ac:dyDescent="0.35">
      <c r="A62" s="7" t="s">
        <v>62</v>
      </c>
      <c r="B62" s="8" t="s">
        <v>50</v>
      </c>
      <c r="C62" s="16">
        <v>213612.5</v>
      </c>
      <c r="D62" s="16">
        <f>D56</f>
        <v>63012</v>
      </c>
      <c r="E62" s="16">
        <f>E56</f>
        <v>1422</v>
      </c>
      <c r="F62" s="16"/>
      <c r="G62" s="16" t="s">
        <v>6</v>
      </c>
      <c r="H62" s="16" t="str">
        <f>H59</f>
        <v>DN 200</v>
      </c>
      <c r="I62" s="11" t="s">
        <v>9</v>
      </c>
      <c r="J62" s="7" t="s">
        <v>88</v>
      </c>
    </row>
    <row r="63" spans="1:10" ht="15" thickBot="1" x14ac:dyDescent="0.4">
      <c r="A63" s="7" t="str">
        <f>A62</f>
        <v>CC3</v>
      </c>
      <c r="B63" s="12" t="s">
        <v>51</v>
      </c>
      <c r="C63" s="23">
        <v>213200.4</v>
      </c>
      <c r="D63" s="23">
        <f>D56</f>
        <v>63012</v>
      </c>
      <c r="E63" s="23">
        <f>E57</f>
        <v>2445</v>
      </c>
      <c r="F63" s="23"/>
      <c r="G63" s="23" t="s">
        <v>6</v>
      </c>
      <c r="H63" s="23" t="str">
        <f>H57</f>
        <v>DN 200</v>
      </c>
      <c r="I63" s="11" t="s">
        <v>9</v>
      </c>
      <c r="J63" s="7" t="s">
        <v>88</v>
      </c>
    </row>
    <row r="64" spans="1:10" ht="15" thickBot="1" x14ac:dyDescent="0.4"/>
    <row r="65" spans="1:10" x14ac:dyDescent="0.35">
      <c r="A65" s="7" t="s">
        <v>63</v>
      </c>
      <c r="B65" s="8" t="s">
        <v>50</v>
      </c>
      <c r="C65" s="16">
        <v>215609.5</v>
      </c>
      <c r="D65" s="16">
        <f>D56</f>
        <v>63012</v>
      </c>
      <c r="E65" s="16">
        <f>E56</f>
        <v>1422</v>
      </c>
      <c r="F65" s="16"/>
      <c r="G65" s="16" t="s">
        <v>6</v>
      </c>
      <c r="H65" s="16" t="str">
        <f>H62</f>
        <v>DN 200</v>
      </c>
      <c r="I65" s="11" t="s">
        <v>9</v>
      </c>
      <c r="J65" s="7" t="s">
        <v>88</v>
      </c>
    </row>
    <row r="66" spans="1:10" ht="15" thickBot="1" x14ac:dyDescent="0.4">
      <c r="A66" s="7" t="str">
        <f>A65</f>
        <v>CC4</v>
      </c>
      <c r="B66" s="12" t="s">
        <v>51</v>
      </c>
      <c r="C66" s="23">
        <v>216021.6</v>
      </c>
      <c r="D66" s="23">
        <f>D56</f>
        <v>63012</v>
      </c>
      <c r="E66" s="23">
        <f>E57</f>
        <v>2445</v>
      </c>
      <c r="F66" s="23"/>
      <c r="G66" s="23" t="s">
        <v>6</v>
      </c>
      <c r="H66" s="23" t="str">
        <f>H57</f>
        <v>DN 200</v>
      </c>
      <c r="I66" s="11" t="s">
        <v>9</v>
      </c>
      <c r="J66" s="7" t="s">
        <v>88</v>
      </c>
    </row>
    <row r="67" spans="1:10" ht="15" thickBot="1" x14ac:dyDescent="0.4"/>
    <row r="68" spans="1:10" ht="29" x14ac:dyDescent="0.35">
      <c r="B68" s="15" t="s">
        <v>4</v>
      </c>
      <c r="C68" s="30" t="s">
        <v>55</v>
      </c>
      <c r="D68" s="30" t="s">
        <v>56</v>
      </c>
      <c r="E68" s="30" t="s">
        <v>54</v>
      </c>
      <c r="F68" s="30" t="s">
        <v>57</v>
      </c>
      <c r="G68" s="16" t="s">
        <v>3</v>
      </c>
      <c r="H68" s="30" t="s">
        <v>69</v>
      </c>
      <c r="I68" s="31" t="s">
        <v>1</v>
      </c>
    </row>
    <row r="69" spans="1:10" x14ac:dyDescent="0.35">
      <c r="A69" s="7" t="s">
        <v>60</v>
      </c>
      <c r="B69" s="10" t="s">
        <v>52</v>
      </c>
      <c r="C69" s="48">
        <v>218770</v>
      </c>
      <c r="D69" s="48">
        <v>63149</v>
      </c>
      <c r="E69" s="48">
        <v>1276</v>
      </c>
      <c r="F69" s="19"/>
      <c r="G69" s="19" t="s">
        <v>90</v>
      </c>
      <c r="H69" s="19" t="s">
        <v>91</v>
      </c>
      <c r="I69" s="11" t="s">
        <v>7</v>
      </c>
      <c r="J69" s="7" t="s">
        <v>92</v>
      </c>
    </row>
    <row r="70" spans="1:10" ht="15" thickBot="1" x14ac:dyDescent="0.4">
      <c r="A70" s="7" t="str">
        <f>$A$15</f>
        <v>CC1</v>
      </c>
      <c r="B70" s="12" t="s">
        <v>89</v>
      </c>
      <c r="C70" s="47">
        <v>218274</v>
      </c>
      <c r="D70" s="47">
        <v>63152</v>
      </c>
      <c r="E70" s="47">
        <v>557</v>
      </c>
      <c r="F70" s="23"/>
      <c r="G70" s="23" t="s">
        <v>90</v>
      </c>
      <c r="H70" s="23" t="s">
        <v>91</v>
      </c>
      <c r="I70" s="13" t="s">
        <v>7</v>
      </c>
      <c r="J70" s="7" t="s">
        <v>92</v>
      </c>
    </row>
    <row r="71" spans="1:10" ht="15" thickBot="1" x14ac:dyDescent="0.4"/>
    <row r="72" spans="1:10" x14ac:dyDescent="0.35">
      <c r="A72" s="7" t="s">
        <v>61</v>
      </c>
      <c r="B72" s="8" t="s">
        <v>52</v>
      </c>
      <c r="C72" s="49">
        <v>219308</v>
      </c>
      <c r="D72" s="49">
        <f>D69</f>
        <v>63149</v>
      </c>
      <c r="E72" s="49">
        <f>E75</f>
        <v>1276</v>
      </c>
      <c r="F72" s="16"/>
      <c r="G72" s="16" t="s">
        <v>90</v>
      </c>
      <c r="H72" s="16" t="str">
        <f>H69</f>
        <v>DN 100</v>
      </c>
      <c r="I72" s="9" t="s">
        <v>7</v>
      </c>
      <c r="J72" s="7" t="s">
        <v>92</v>
      </c>
    </row>
    <row r="73" spans="1:10" ht="15" thickBot="1" x14ac:dyDescent="0.4">
      <c r="A73" s="7" t="str">
        <f>A72</f>
        <v>CC2</v>
      </c>
      <c r="B73" s="12" t="s">
        <v>89</v>
      </c>
      <c r="C73" s="47">
        <v>219804</v>
      </c>
      <c r="D73" s="47">
        <f>D70</f>
        <v>63152</v>
      </c>
      <c r="E73" s="47">
        <f>E70</f>
        <v>557</v>
      </c>
      <c r="F73" s="23"/>
      <c r="G73" s="23" t="s">
        <v>90</v>
      </c>
      <c r="H73" s="23" t="str">
        <f>H70</f>
        <v>DN 100</v>
      </c>
      <c r="I73" s="13" t="s">
        <v>7</v>
      </c>
      <c r="J73" s="7" t="s">
        <v>92</v>
      </c>
    </row>
    <row r="74" spans="1:10" ht="15" thickBot="1" x14ac:dyDescent="0.4"/>
    <row r="75" spans="1:10" x14ac:dyDescent="0.35">
      <c r="A75" s="7" t="s">
        <v>62</v>
      </c>
      <c r="B75" s="8" t="s">
        <v>52</v>
      </c>
      <c r="C75" s="49">
        <v>221373</v>
      </c>
      <c r="D75" s="49">
        <f>D69</f>
        <v>63149</v>
      </c>
      <c r="E75" s="49">
        <f>E69</f>
        <v>1276</v>
      </c>
      <c r="F75" s="16"/>
      <c r="G75" s="16" t="s">
        <v>90</v>
      </c>
      <c r="H75" s="16" t="str">
        <f>H72</f>
        <v>DN 100</v>
      </c>
      <c r="I75" s="9" t="s">
        <v>7</v>
      </c>
      <c r="J75" s="7" t="s">
        <v>92</v>
      </c>
    </row>
    <row r="76" spans="1:10" ht="15" thickBot="1" x14ac:dyDescent="0.4">
      <c r="A76" s="7" t="str">
        <f>A75</f>
        <v>CC3</v>
      </c>
      <c r="B76" s="12" t="s">
        <v>89</v>
      </c>
      <c r="C76" s="47">
        <v>220878</v>
      </c>
      <c r="D76" s="47">
        <f>D70</f>
        <v>63152</v>
      </c>
      <c r="E76" s="47">
        <f>E70</f>
        <v>557</v>
      </c>
      <c r="F76" s="23"/>
      <c r="G76" s="23" t="s">
        <v>90</v>
      </c>
      <c r="H76" s="23" t="str">
        <f>H70</f>
        <v>DN 100</v>
      </c>
      <c r="I76" s="13" t="s">
        <v>7</v>
      </c>
      <c r="J76" s="7" t="s">
        <v>92</v>
      </c>
    </row>
    <row r="77" spans="1:10" ht="15" thickBot="1" x14ac:dyDescent="0.4"/>
    <row r="78" spans="1:10" x14ac:dyDescent="0.35">
      <c r="A78" s="7" t="s">
        <v>63</v>
      </c>
      <c r="B78" s="8" t="s">
        <v>52</v>
      </c>
      <c r="C78" s="49">
        <v>221912</v>
      </c>
      <c r="D78" s="49">
        <f>D69</f>
        <v>63149</v>
      </c>
      <c r="E78" s="49">
        <f>E69</f>
        <v>1276</v>
      </c>
      <c r="F78" s="16"/>
      <c r="G78" s="16" t="s">
        <v>90</v>
      </c>
      <c r="H78" s="16" t="str">
        <f>H75</f>
        <v>DN 100</v>
      </c>
      <c r="I78" s="9" t="s">
        <v>7</v>
      </c>
      <c r="J78" s="7" t="s">
        <v>92</v>
      </c>
    </row>
    <row r="79" spans="1:10" ht="15" thickBot="1" x14ac:dyDescent="0.4">
      <c r="A79" s="7" t="str">
        <f>A78</f>
        <v>CC4</v>
      </c>
      <c r="B79" s="12" t="s">
        <v>89</v>
      </c>
      <c r="C79" s="47">
        <v>222408</v>
      </c>
      <c r="D79" s="47">
        <f>D70</f>
        <v>63152</v>
      </c>
      <c r="E79" s="47">
        <f>E70</f>
        <v>557</v>
      </c>
      <c r="F79" s="23"/>
      <c r="G79" s="23" t="s">
        <v>90</v>
      </c>
      <c r="H79" s="23" t="str">
        <f>H70</f>
        <v>DN 100</v>
      </c>
      <c r="I79" s="13" t="s">
        <v>7</v>
      </c>
      <c r="J79" s="7" t="s">
        <v>92</v>
      </c>
    </row>
    <row r="80" spans="1:10" ht="15" thickBot="1" x14ac:dyDescent="0.4"/>
    <row r="81" spans="1:10" ht="29" x14ac:dyDescent="0.35">
      <c r="B81" s="15" t="s">
        <v>4</v>
      </c>
      <c r="C81" s="30" t="s">
        <v>55</v>
      </c>
      <c r="D81" s="30" t="s">
        <v>56</v>
      </c>
      <c r="E81" s="30" t="s">
        <v>54</v>
      </c>
      <c r="F81" s="30" t="s">
        <v>57</v>
      </c>
      <c r="G81" s="16" t="s">
        <v>3</v>
      </c>
      <c r="H81" s="30" t="s">
        <v>69</v>
      </c>
      <c r="I81" s="31" t="s">
        <v>1</v>
      </c>
    </row>
    <row r="82" spans="1:10" x14ac:dyDescent="0.35">
      <c r="A82" s="7" t="s">
        <v>60</v>
      </c>
      <c r="B82" s="10" t="s">
        <v>93</v>
      </c>
      <c r="C82" s="19">
        <v>207253</v>
      </c>
      <c r="D82" s="19">
        <v>62417</v>
      </c>
      <c r="E82" s="19">
        <v>755</v>
      </c>
      <c r="F82" s="19"/>
      <c r="G82" s="19" t="s">
        <v>10</v>
      </c>
      <c r="H82" s="19" t="s">
        <v>95</v>
      </c>
      <c r="I82" s="11" t="s">
        <v>8</v>
      </c>
      <c r="J82" s="7" t="s">
        <v>96</v>
      </c>
    </row>
    <row r="83" spans="1:10" x14ac:dyDescent="0.35">
      <c r="A83" s="7" t="str">
        <f>$A$15</f>
        <v>CC1</v>
      </c>
      <c r="B83" s="10" t="s">
        <v>94</v>
      </c>
      <c r="C83" s="48">
        <v>218149</v>
      </c>
      <c r="D83" s="48">
        <v>66820</v>
      </c>
      <c r="E83" s="48">
        <v>1042</v>
      </c>
      <c r="F83" s="19"/>
      <c r="G83" s="19" t="s">
        <v>10</v>
      </c>
      <c r="H83" s="19" t="s">
        <v>95</v>
      </c>
      <c r="I83" s="11" t="str">
        <f>I82</f>
        <v>10 m3/h</v>
      </c>
      <c r="J83" s="7" t="s">
        <v>97</v>
      </c>
    </row>
    <row r="84" spans="1:10" ht="15" thickBot="1" x14ac:dyDescent="0.4"/>
    <row r="85" spans="1:10" x14ac:dyDescent="0.35">
      <c r="A85" s="7" t="s">
        <v>61</v>
      </c>
      <c r="B85" s="8" t="s">
        <v>93</v>
      </c>
      <c r="C85" s="16">
        <v>210219</v>
      </c>
      <c r="D85" s="16">
        <f>D82</f>
        <v>62417</v>
      </c>
      <c r="E85" s="16">
        <f>E88</f>
        <v>755</v>
      </c>
      <c r="F85" s="16"/>
      <c r="G85" s="16" t="s">
        <v>10</v>
      </c>
      <c r="H85" s="16" t="str">
        <f>H82</f>
        <v>3/4" G</v>
      </c>
      <c r="I85" s="9" t="str">
        <f>I82</f>
        <v>10 m3/h</v>
      </c>
      <c r="J85" s="7" t="s">
        <v>96</v>
      </c>
    </row>
    <row r="86" spans="1:10" ht="15" thickBot="1" x14ac:dyDescent="0.4">
      <c r="A86" s="7" t="str">
        <f>A85</f>
        <v>CC2</v>
      </c>
      <c r="B86" s="12" t="s">
        <v>94</v>
      </c>
      <c r="C86" s="47">
        <v>219929</v>
      </c>
      <c r="D86" s="47">
        <f>D83</f>
        <v>66820</v>
      </c>
      <c r="E86" s="47">
        <f>E83</f>
        <v>1042</v>
      </c>
      <c r="F86" s="23"/>
      <c r="G86" s="23" t="s">
        <v>10</v>
      </c>
      <c r="H86" s="23" t="str">
        <f>H83</f>
        <v>3/4" G</v>
      </c>
      <c r="I86" s="13" t="str">
        <f>I82</f>
        <v>10 m3/h</v>
      </c>
      <c r="J86" s="7" t="s">
        <v>97</v>
      </c>
    </row>
    <row r="87" spans="1:10" ht="15" thickBot="1" x14ac:dyDescent="0.4"/>
    <row r="88" spans="1:10" x14ac:dyDescent="0.35">
      <c r="A88" s="7" t="s">
        <v>62</v>
      </c>
      <c r="B88" s="8" t="s">
        <v>93</v>
      </c>
      <c r="C88" s="16">
        <v>213053</v>
      </c>
      <c r="D88" s="16">
        <f>D82</f>
        <v>62417</v>
      </c>
      <c r="E88" s="16">
        <f>E82</f>
        <v>755</v>
      </c>
      <c r="F88" s="16"/>
      <c r="G88" s="16" t="s">
        <v>10</v>
      </c>
      <c r="H88" s="16" t="str">
        <f>H85</f>
        <v>3/4" G</v>
      </c>
      <c r="I88" s="9" t="str">
        <f>I82</f>
        <v>10 m3/h</v>
      </c>
      <c r="J88" s="7" t="s">
        <v>96</v>
      </c>
    </row>
    <row r="89" spans="1:10" ht="15" thickBot="1" x14ac:dyDescent="0.4">
      <c r="A89" s="7" t="str">
        <f>A88</f>
        <v>CC3</v>
      </c>
      <c r="B89" s="12" t="s">
        <v>94</v>
      </c>
      <c r="C89" s="47">
        <v>220753</v>
      </c>
      <c r="D89" s="47">
        <f>D83</f>
        <v>66820</v>
      </c>
      <c r="E89" s="47">
        <f>E83</f>
        <v>1042</v>
      </c>
      <c r="F89" s="23"/>
      <c r="G89" s="23" t="s">
        <v>10</v>
      </c>
      <c r="H89" s="23" t="str">
        <f>H83</f>
        <v>3/4" G</v>
      </c>
      <c r="I89" s="13" t="str">
        <f>I82</f>
        <v>10 m3/h</v>
      </c>
      <c r="J89" s="7" t="s">
        <v>97</v>
      </c>
    </row>
    <row r="90" spans="1:10" ht="15" thickBot="1" x14ac:dyDescent="0.4"/>
    <row r="91" spans="1:10" x14ac:dyDescent="0.35">
      <c r="A91" s="7" t="s">
        <v>63</v>
      </c>
      <c r="B91" s="8" t="s">
        <v>93</v>
      </c>
      <c r="C91" s="16">
        <v>216169</v>
      </c>
      <c r="D91" s="16">
        <f>D82</f>
        <v>62417</v>
      </c>
      <c r="E91" s="16">
        <f>E82</f>
        <v>755</v>
      </c>
      <c r="F91" s="16"/>
      <c r="G91" s="16" t="s">
        <v>10</v>
      </c>
      <c r="H91" s="16" t="str">
        <f>H88</f>
        <v>3/4" G</v>
      </c>
      <c r="I91" s="9" t="str">
        <f>I82</f>
        <v>10 m3/h</v>
      </c>
      <c r="J91" s="7" t="s">
        <v>96</v>
      </c>
    </row>
    <row r="92" spans="1:10" ht="15" thickBot="1" x14ac:dyDescent="0.4">
      <c r="A92" s="7" t="str">
        <f>A91</f>
        <v>CC4</v>
      </c>
      <c r="B92" s="12" t="s">
        <v>94</v>
      </c>
      <c r="C92" s="47">
        <v>222533</v>
      </c>
      <c r="D92" s="47">
        <f>D83</f>
        <v>66820</v>
      </c>
      <c r="E92" s="47">
        <f>E83</f>
        <v>1042</v>
      </c>
      <c r="F92" s="23"/>
      <c r="G92" s="23" t="s">
        <v>10</v>
      </c>
      <c r="H92" s="23" t="str">
        <f>H83</f>
        <v>3/4" G</v>
      </c>
      <c r="I92" s="13" t="str">
        <f>I82</f>
        <v>10 m3/h</v>
      </c>
      <c r="J92" s="7" t="s">
        <v>97</v>
      </c>
    </row>
    <row r="93" spans="1:10" ht="15" thickBot="1" x14ac:dyDescent="0.4"/>
    <row r="94" spans="1:10" ht="29" x14ac:dyDescent="0.35">
      <c r="B94" s="15" t="s">
        <v>4</v>
      </c>
      <c r="C94" s="30" t="s">
        <v>55</v>
      </c>
      <c r="D94" s="30" t="s">
        <v>56</v>
      </c>
      <c r="E94" s="30" t="s">
        <v>54</v>
      </c>
      <c r="F94" s="30" t="s">
        <v>57</v>
      </c>
      <c r="G94" s="16" t="s">
        <v>3</v>
      </c>
      <c r="H94" s="30" t="s">
        <v>69</v>
      </c>
      <c r="I94" s="31" t="s">
        <v>1</v>
      </c>
    </row>
    <row r="95" spans="1:10" ht="15" thickBot="1" x14ac:dyDescent="0.4">
      <c r="A95" s="7" t="s">
        <v>60</v>
      </c>
      <c r="B95" s="12" t="s">
        <v>105</v>
      </c>
      <c r="C95" s="23">
        <v>210093</v>
      </c>
      <c r="D95" s="23">
        <v>28399</v>
      </c>
      <c r="E95" s="23">
        <v>3693</v>
      </c>
      <c r="F95" s="23"/>
      <c r="G95" s="23" t="s">
        <v>101</v>
      </c>
      <c r="H95" s="23" t="s">
        <v>102</v>
      </c>
      <c r="I95" s="13"/>
      <c r="J95" s="7" t="s">
        <v>73</v>
      </c>
    </row>
    <row r="96" spans="1:10" ht="15" thickBot="1" x14ac:dyDescent="0.4"/>
    <row r="97" spans="1:10" ht="15" thickBot="1" x14ac:dyDescent="0.4">
      <c r="A97" s="7" t="s">
        <v>61</v>
      </c>
      <c r="B97" s="41" t="str">
        <f>B95</f>
        <v>B6.1</v>
      </c>
      <c r="C97" s="42">
        <v>236555</v>
      </c>
      <c r="D97" s="42">
        <v>28050</v>
      </c>
      <c r="E97" s="42">
        <f>E99</f>
        <v>3693</v>
      </c>
      <c r="F97" s="42"/>
      <c r="G97" s="42" t="s">
        <v>101</v>
      </c>
      <c r="H97" s="42" t="str">
        <f>H95</f>
        <v>4" SCHEDULE 10SS</v>
      </c>
      <c r="I97" s="43"/>
      <c r="J97" s="7" t="str">
        <f>J95</f>
        <v>DEGASER</v>
      </c>
    </row>
    <row r="98" spans="1:10" ht="15" thickBot="1" x14ac:dyDescent="0.4"/>
    <row r="99" spans="1:10" ht="15" thickBot="1" x14ac:dyDescent="0.4">
      <c r="A99" s="7" t="s">
        <v>62</v>
      </c>
      <c r="B99" s="41" t="str">
        <f>B97</f>
        <v>B6.1</v>
      </c>
      <c r="C99" s="42">
        <v>258303</v>
      </c>
      <c r="D99" s="42">
        <v>27619</v>
      </c>
      <c r="E99" s="42">
        <f>E95</f>
        <v>3693</v>
      </c>
      <c r="F99" s="42"/>
      <c r="G99" s="42" t="s">
        <v>101</v>
      </c>
      <c r="H99" s="42" t="str">
        <f>H97</f>
        <v>4" SCHEDULE 10SS</v>
      </c>
      <c r="I99" s="43"/>
      <c r="J99" s="7" t="str">
        <f>J97</f>
        <v>DEGASER</v>
      </c>
    </row>
    <row r="100" spans="1:10" ht="15" thickBot="1" x14ac:dyDescent="0.4"/>
    <row r="101" spans="1:10" ht="15" thickBot="1" x14ac:dyDescent="0.4">
      <c r="A101" s="7" t="s">
        <v>63</v>
      </c>
      <c r="B101" s="41" t="str">
        <f>B99</f>
        <v>B6.1</v>
      </c>
      <c r="C101" s="42">
        <v>285283</v>
      </c>
      <c r="D101" s="42">
        <v>27939</v>
      </c>
      <c r="E101" s="42">
        <f>E95</f>
        <v>3693</v>
      </c>
      <c r="F101" s="42"/>
      <c r="G101" s="42" t="s">
        <v>101</v>
      </c>
      <c r="H101" s="42" t="str">
        <f>H99</f>
        <v>4" SCHEDULE 10SS</v>
      </c>
      <c r="I101" s="43"/>
      <c r="J101" s="7" t="str">
        <f>J99</f>
        <v>DEGASER</v>
      </c>
    </row>
    <row r="102" spans="1:10" ht="15" thickBot="1" x14ac:dyDescent="0.4"/>
    <row r="103" spans="1:10" ht="29" x14ac:dyDescent="0.35">
      <c r="B103" s="15" t="s">
        <v>4</v>
      </c>
      <c r="C103" s="30" t="s">
        <v>55</v>
      </c>
      <c r="D103" s="30" t="s">
        <v>56</v>
      </c>
      <c r="E103" s="30" t="s">
        <v>54</v>
      </c>
      <c r="F103" s="30" t="s">
        <v>57</v>
      </c>
      <c r="G103" s="16" t="s">
        <v>3</v>
      </c>
      <c r="H103" s="30" t="s">
        <v>69</v>
      </c>
      <c r="I103" s="31" t="s">
        <v>1</v>
      </c>
    </row>
    <row r="104" spans="1:10" x14ac:dyDescent="0.35">
      <c r="A104" s="7" t="s">
        <v>60</v>
      </c>
      <c r="B104" s="10" t="s">
        <v>104</v>
      </c>
      <c r="C104" s="48">
        <v>216930</v>
      </c>
      <c r="D104" s="48">
        <v>27606</v>
      </c>
      <c r="E104" s="19">
        <v>1073</v>
      </c>
      <c r="F104" s="19"/>
      <c r="G104" s="19"/>
      <c r="H104" s="19" t="s">
        <v>103</v>
      </c>
      <c r="I104" s="11"/>
      <c r="J104" s="7" t="s">
        <v>71</v>
      </c>
    </row>
    <row r="105" spans="1:10" ht="15" thickBot="1" x14ac:dyDescent="0.4">
      <c r="A105" s="7" t="s">
        <v>60</v>
      </c>
      <c r="B105" s="12" t="s">
        <v>106</v>
      </c>
      <c r="C105" s="48">
        <v>216930</v>
      </c>
      <c r="D105" s="47">
        <v>27606</v>
      </c>
      <c r="E105" s="23">
        <v>463</v>
      </c>
      <c r="F105" s="23"/>
      <c r="G105" s="23"/>
      <c r="H105" s="23" t="str">
        <f>H104</f>
        <v>3/4" G F DIN20</v>
      </c>
      <c r="I105" s="13"/>
      <c r="J105" s="7" t="s">
        <v>71</v>
      </c>
    </row>
    <row r="106" spans="1:10" ht="15" thickBot="1" x14ac:dyDescent="0.4"/>
    <row r="107" spans="1:10" x14ac:dyDescent="0.35">
      <c r="A107" s="7" t="s">
        <v>61</v>
      </c>
      <c r="B107" s="8" t="str">
        <f>B104</f>
        <v>B5.1</v>
      </c>
      <c r="C107" s="49">
        <v>230418</v>
      </c>
      <c r="D107" s="49">
        <v>27545</v>
      </c>
      <c r="E107" s="16">
        <v>1073</v>
      </c>
      <c r="F107" s="16"/>
      <c r="G107" s="16"/>
      <c r="H107" s="16" t="str">
        <f>H104</f>
        <v>3/4" G F DIN20</v>
      </c>
      <c r="I107" s="9"/>
      <c r="J107" s="7" t="str">
        <f>J104</f>
        <v>FILTER BOX</v>
      </c>
    </row>
    <row r="108" spans="1:10" ht="15" thickBot="1" x14ac:dyDescent="0.4">
      <c r="A108" s="7" t="s">
        <v>61</v>
      </c>
      <c r="B108" s="12" t="str">
        <f>B105</f>
        <v>B5.2</v>
      </c>
      <c r="C108" s="47">
        <f>C107</f>
        <v>230418</v>
      </c>
      <c r="D108" s="47">
        <f>D107</f>
        <v>27545</v>
      </c>
      <c r="E108" s="23">
        <v>463</v>
      </c>
      <c r="F108" s="23"/>
      <c r="G108" s="23"/>
      <c r="H108" s="23" t="str">
        <f>H105</f>
        <v>3/4" G F DIN20</v>
      </c>
      <c r="I108" s="13"/>
      <c r="J108" s="7" t="str">
        <f>J105</f>
        <v>FILTER BOX</v>
      </c>
    </row>
    <row r="109" spans="1:10" ht="15" thickBot="1" x14ac:dyDescent="0.4"/>
    <row r="110" spans="1:10" x14ac:dyDescent="0.35">
      <c r="A110" s="7" t="s">
        <v>62</v>
      </c>
      <c r="B110" s="8" t="str">
        <f>B107</f>
        <v>B5.1</v>
      </c>
      <c r="C110" s="49">
        <v>264894</v>
      </c>
      <c r="D110" s="49">
        <v>27811</v>
      </c>
      <c r="E110" s="16">
        <v>1073</v>
      </c>
      <c r="F110" s="16"/>
      <c r="G110" s="16"/>
      <c r="H110" s="16" t="str">
        <f>H107</f>
        <v>3/4" G F DIN20</v>
      </c>
      <c r="I110" s="9"/>
      <c r="J110" s="7" t="str">
        <f>J107</f>
        <v>FILTER BOX</v>
      </c>
    </row>
    <row r="111" spans="1:10" ht="15" thickBot="1" x14ac:dyDescent="0.4">
      <c r="A111" s="7" t="s">
        <v>62</v>
      </c>
      <c r="B111" s="12" t="str">
        <f>B108</f>
        <v>B5.2</v>
      </c>
      <c r="C111" s="47">
        <f>C110</f>
        <v>264894</v>
      </c>
      <c r="D111" s="47">
        <f>D110</f>
        <v>27811</v>
      </c>
      <c r="E111" s="23">
        <v>463</v>
      </c>
      <c r="F111" s="23"/>
      <c r="G111" s="23"/>
      <c r="H111" s="23" t="str">
        <f>H108</f>
        <v>3/4" G F DIN20</v>
      </c>
      <c r="I111" s="13"/>
      <c r="J111" s="7" t="str">
        <f>J108</f>
        <v>FILTER BOX</v>
      </c>
    </row>
    <row r="112" spans="1:10" ht="15" thickBot="1" x14ac:dyDescent="0.4"/>
    <row r="113" spans="1:11" x14ac:dyDescent="0.35">
      <c r="A113" s="7" t="s">
        <v>63</v>
      </c>
      <c r="B113" s="8" t="str">
        <f>B110</f>
        <v>B5.1</v>
      </c>
      <c r="C113" s="49">
        <v>277760</v>
      </c>
      <c r="D113" s="49">
        <v>26602</v>
      </c>
      <c r="E113" s="16">
        <v>1073</v>
      </c>
      <c r="F113" s="16"/>
      <c r="G113" s="16"/>
      <c r="H113" s="16" t="str">
        <f>H110</f>
        <v>3/4" G F DIN20</v>
      </c>
      <c r="I113" s="9"/>
      <c r="J113" s="7" t="str">
        <f>J110</f>
        <v>FILTER BOX</v>
      </c>
    </row>
    <row r="114" spans="1:11" ht="15" thickBot="1" x14ac:dyDescent="0.4">
      <c r="A114" s="7" t="s">
        <v>63</v>
      </c>
      <c r="B114" s="12" t="str">
        <f>B111</f>
        <v>B5.2</v>
      </c>
      <c r="C114" s="47">
        <f>C113</f>
        <v>277760</v>
      </c>
      <c r="D114" s="47">
        <f>D113</f>
        <v>26602</v>
      </c>
      <c r="E114" s="23">
        <v>463</v>
      </c>
      <c r="F114" s="23"/>
      <c r="G114" s="23"/>
      <c r="H114" s="23" t="str">
        <f>H111</f>
        <v>3/4" G F DIN20</v>
      </c>
      <c r="I114" s="13"/>
      <c r="J114" s="7" t="str">
        <f>J111</f>
        <v>FILTER BOX</v>
      </c>
    </row>
    <row r="115" spans="1:11" ht="15" thickBot="1" x14ac:dyDescent="0.4"/>
    <row r="116" spans="1:11" ht="29" x14ac:dyDescent="0.35">
      <c r="B116" s="15" t="s">
        <v>4</v>
      </c>
      <c r="C116" s="30" t="s">
        <v>55</v>
      </c>
      <c r="D116" s="30" t="s">
        <v>56</v>
      </c>
      <c r="E116" s="30" t="s">
        <v>54</v>
      </c>
      <c r="F116" s="30" t="s">
        <v>57</v>
      </c>
      <c r="G116" s="16" t="s">
        <v>3</v>
      </c>
      <c r="H116" s="30" t="s">
        <v>69</v>
      </c>
      <c r="I116" s="31" t="s">
        <v>1</v>
      </c>
    </row>
    <row r="117" spans="1:11" ht="15" thickBot="1" x14ac:dyDescent="0.4">
      <c r="A117" s="7" t="s">
        <v>60</v>
      </c>
      <c r="B117" s="12" t="s">
        <v>105</v>
      </c>
      <c r="C117" s="23">
        <v>210093</v>
      </c>
      <c r="D117" s="23">
        <v>28399</v>
      </c>
      <c r="E117" s="23">
        <v>3693</v>
      </c>
      <c r="F117" s="23"/>
      <c r="G117" s="23" t="s">
        <v>101</v>
      </c>
      <c r="H117" s="23" t="s">
        <v>102</v>
      </c>
      <c r="I117" s="13"/>
      <c r="J117" s="7" t="s">
        <v>73</v>
      </c>
    </row>
    <row r="118" spans="1:11" ht="15" thickBot="1" x14ac:dyDescent="0.4"/>
    <row r="119" spans="1:11" ht="15" thickBot="1" x14ac:dyDescent="0.4">
      <c r="A119" s="7" t="s">
        <v>61</v>
      </c>
      <c r="B119" s="41" t="str">
        <f>B117</f>
        <v>B6.1</v>
      </c>
      <c r="C119" s="42">
        <v>236555</v>
      </c>
      <c r="D119" s="42">
        <v>28050</v>
      </c>
      <c r="E119" s="42">
        <f>E121</f>
        <v>3693</v>
      </c>
      <c r="F119" s="42"/>
      <c r="G119" s="42" t="s">
        <v>101</v>
      </c>
      <c r="H119" s="42" t="str">
        <f>H117</f>
        <v>4" SCHEDULE 10SS</v>
      </c>
      <c r="I119" s="43"/>
      <c r="J119" s="7" t="str">
        <f>J117</f>
        <v>DEGASER</v>
      </c>
    </row>
    <row r="120" spans="1:11" ht="15" thickBot="1" x14ac:dyDescent="0.4"/>
    <row r="121" spans="1:11" ht="15" thickBot="1" x14ac:dyDescent="0.4">
      <c r="A121" s="7" t="s">
        <v>62</v>
      </c>
      <c r="B121" s="41" t="str">
        <f>B119</f>
        <v>B6.1</v>
      </c>
      <c r="C121" s="42">
        <v>258303</v>
      </c>
      <c r="D121" s="42">
        <v>27619</v>
      </c>
      <c r="E121" s="42">
        <f>E117</f>
        <v>3693</v>
      </c>
      <c r="F121" s="42"/>
      <c r="G121" s="42" t="s">
        <v>101</v>
      </c>
      <c r="H121" s="42" t="str">
        <f>H119</f>
        <v>4" SCHEDULE 10SS</v>
      </c>
      <c r="I121" s="43"/>
      <c r="J121" s="7" t="str">
        <f>J119</f>
        <v>DEGASER</v>
      </c>
    </row>
    <row r="122" spans="1:11" ht="15" thickBot="1" x14ac:dyDescent="0.4"/>
    <row r="123" spans="1:11" ht="15" thickBot="1" x14ac:dyDescent="0.4">
      <c r="A123" s="7" t="s">
        <v>63</v>
      </c>
      <c r="B123" s="41" t="str">
        <f>B121</f>
        <v>B6.1</v>
      </c>
      <c r="C123" s="42">
        <v>285283</v>
      </c>
      <c r="D123" s="42">
        <v>27939</v>
      </c>
      <c r="E123" s="42">
        <f>E117</f>
        <v>3693</v>
      </c>
      <c r="F123" s="42"/>
      <c r="G123" s="42" t="s">
        <v>101</v>
      </c>
      <c r="H123" s="42" t="str">
        <f>H121</f>
        <v>4" SCHEDULE 10SS</v>
      </c>
      <c r="I123" s="43"/>
      <c r="J123" s="7" t="str">
        <f>J121</f>
        <v>DEGASER</v>
      </c>
    </row>
    <row r="124" spans="1:11" ht="15" thickBot="1" x14ac:dyDescent="0.4"/>
    <row r="125" spans="1:11" ht="29" x14ac:dyDescent="0.35">
      <c r="A125" s="45"/>
      <c r="B125" s="52" t="s">
        <v>4</v>
      </c>
      <c r="C125" s="53" t="s">
        <v>55</v>
      </c>
      <c r="D125" s="53" t="s">
        <v>56</v>
      </c>
      <c r="E125" s="53" t="s">
        <v>54</v>
      </c>
      <c r="F125" s="53" t="s">
        <v>57</v>
      </c>
      <c r="G125" s="49" t="s">
        <v>3</v>
      </c>
      <c r="H125" s="53" t="s">
        <v>69</v>
      </c>
      <c r="I125" s="54" t="s">
        <v>1</v>
      </c>
      <c r="J125" s="45"/>
    </row>
    <row r="126" spans="1:11" x14ac:dyDescent="0.35">
      <c r="A126" s="45" t="s">
        <v>60</v>
      </c>
      <c r="B126" s="55" t="s">
        <v>114</v>
      </c>
      <c r="C126" s="48">
        <v>206150</v>
      </c>
      <c r="D126" s="48">
        <v>66813</v>
      </c>
      <c r="E126" s="48">
        <v>2033</v>
      </c>
      <c r="F126" s="48"/>
      <c r="G126" s="48"/>
      <c r="H126" s="48" t="s">
        <v>130</v>
      </c>
      <c r="I126" s="56"/>
      <c r="J126" s="45" t="s">
        <v>74</v>
      </c>
      <c r="K126" s="7">
        <v>5</v>
      </c>
    </row>
    <row r="127" spans="1:11" x14ac:dyDescent="0.35">
      <c r="A127" s="45" t="str">
        <f>$A$126</f>
        <v>CC1</v>
      </c>
      <c r="B127" s="55" t="s">
        <v>115</v>
      </c>
      <c r="C127" s="48">
        <f>$C$126</f>
        <v>206150</v>
      </c>
      <c r="D127" s="48">
        <f>D126+100</f>
        <v>66913</v>
      </c>
      <c r="E127" s="48">
        <v>2033</v>
      </c>
      <c r="F127" s="48"/>
      <c r="G127" s="48"/>
      <c r="H127" s="48" t="s">
        <v>130</v>
      </c>
      <c r="I127" s="56"/>
      <c r="J127" s="45" t="s">
        <v>74</v>
      </c>
      <c r="K127" s="7">
        <v>5</v>
      </c>
    </row>
    <row r="128" spans="1:11" x14ac:dyDescent="0.35">
      <c r="A128" s="45" t="str">
        <f t="shared" ref="A128:A141" si="7">$A$126</f>
        <v>CC1</v>
      </c>
      <c r="B128" s="55" t="s">
        <v>116</v>
      </c>
      <c r="C128" s="48">
        <f>$C$126</f>
        <v>206150</v>
      </c>
      <c r="D128" s="48">
        <f>D127+100</f>
        <v>67013</v>
      </c>
      <c r="E128" s="48">
        <v>2033</v>
      </c>
      <c r="F128" s="48"/>
      <c r="G128" s="48"/>
      <c r="H128" s="48" t="s">
        <v>130</v>
      </c>
      <c r="I128" s="56"/>
      <c r="J128" s="45" t="s">
        <v>74</v>
      </c>
      <c r="K128" s="7">
        <v>5</v>
      </c>
    </row>
    <row r="129" spans="1:11" x14ac:dyDescent="0.35">
      <c r="A129" s="45" t="str">
        <f t="shared" si="7"/>
        <v>CC1</v>
      </c>
      <c r="B129" s="55" t="s">
        <v>117</v>
      </c>
      <c r="C129" s="48">
        <f>$C$126</f>
        <v>206150</v>
      </c>
      <c r="D129" s="48">
        <f>D128+100</f>
        <v>67113</v>
      </c>
      <c r="E129" s="48">
        <v>2033</v>
      </c>
      <c r="F129" s="48"/>
      <c r="G129" s="48"/>
      <c r="H129" s="48" t="s">
        <v>130</v>
      </c>
      <c r="I129" s="56"/>
      <c r="J129" s="45" t="s">
        <v>74</v>
      </c>
      <c r="K129" s="7">
        <v>5</v>
      </c>
    </row>
    <row r="130" spans="1:11" x14ac:dyDescent="0.35">
      <c r="A130" s="45" t="str">
        <f t="shared" si="7"/>
        <v>CC1</v>
      </c>
      <c r="B130" s="55" t="s">
        <v>118</v>
      </c>
      <c r="C130" s="48">
        <f>$C$126</f>
        <v>206150</v>
      </c>
      <c r="D130" s="48">
        <f>D129+100</f>
        <v>67213</v>
      </c>
      <c r="E130" s="48">
        <v>2033</v>
      </c>
      <c r="F130" s="48"/>
      <c r="G130" s="48"/>
      <c r="H130" s="48" t="s">
        <v>130</v>
      </c>
      <c r="I130" s="56"/>
      <c r="J130" s="45" t="s">
        <v>74</v>
      </c>
      <c r="K130" s="7">
        <v>5</v>
      </c>
    </row>
    <row r="131" spans="1:11" x14ac:dyDescent="0.35">
      <c r="A131" s="45" t="str">
        <f t="shared" si="7"/>
        <v>CC1</v>
      </c>
      <c r="B131" s="55" t="s">
        <v>119</v>
      </c>
      <c r="C131" s="48">
        <v>207324</v>
      </c>
      <c r="D131" s="48">
        <v>65015</v>
      </c>
      <c r="E131" s="48">
        <v>2033</v>
      </c>
      <c r="F131" s="48"/>
      <c r="G131" s="48"/>
      <c r="H131" s="48" t="s">
        <v>130</v>
      </c>
      <c r="I131" s="56"/>
      <c r="J131" s="45" t="s">
        <v>74</v>
      </c>
      <c r="K131" s="7" t="s">
        <v>139</v>
      </c>
    </row>
    <row r="132" spans="1:11" x14ac:dyDescent="0.35">
      <c r="A132" s="45" t="str">
        <f t="shared" si="7"/>
        <v>CC1</v>
      </c>
      <c r="B132" s="55" t="s">
        <v>120</v>
      </c>
      <c r="C132" s="48">
        <v>207948</v>
      </c>
      <c r="D132" s="48">
        <v>60015</v>
      </c>
      <c r="E132" s="48">
        <v>2033</v>
      </c>
      <c r="F132" s="48"/>
      <c r="G132" s="48"/>
      <c r="H132" s="48" t="s">
        <v>130</v>
      </c>
      <c r="I132" s="56"/>
      <c r="J132" s="45" t="s">
        <v>74</v>
      </c>
      <c r="K132" s="7" t="s">
        <v>139</v>
      </c>
    </row>
    <row r="133" spans="1:11" x14ac:dyDescent="0.35">
      <c r="A133" s="45" t="str">
        <f t="shared" si="7"/>
        <v>CC1</v>
      </c>
      <c r="B133" s="55" t="s">
        <v>121</v>
      </c>
      <c r="C133" s="48">
        <v>207324</v>
      </c>
      <c r="D133" s="48">
        <v>65015</v>
      </c>
      <c r="E133" s="48">
        <v>555</v>
      </c>
      <c r="F133" s="48"/>
      <c r="G133" s="48"/>
      <c r="H133" s="48" t="s">
        <v>130</v>
      </c>
      <c r="I133" s="56"/>
      <c r="J133" s="45" t="s">
        <v>74</v>
      </c>
      <c r="K133" s="7" t="s">
        <v>139</v>
      </c>
    </row>
    <row r="134" spans="1:11" x14ac:dyDescent="0.35">
      <c r="A134" s="45" t="str">
        <f t="shared" si="7"/>
        <v>CC1</v>
      </c>
      <c r="B134" s="55" t="s">
        <v>122</v>
      </c>
      <c r="C134" s="48">
        <v>207948</v>
      </c>
      <c r="D134" s="48">
        <v>65015</v>
      </c>
      <c r="E134" s="48">
        <v>555</v>
      </c>
      <c r="F134" s="48"/>
      <c r="G134" s="48"/>
      <c r="H134" s="48" t="s">
        <v>130</v>
      </c>
      <c r="I134" s="56"/>
      <c r="J134" s="45" t="s">
        <v>74</v>
      </c>
      <c r="K134" s="7" t="s">
        <v>139</v>
      </c>
    </row>
    <row r="135" spans="1:11" x14ac:dyDescent="0.35">
      <c r="A135" s="45" t="str">
        <f t="shared" si="7"/>
        <v>CC1</v>
      </c>
      <c r="B135" s="55" t="s">
        <v>123</v>
      </c>
      <c r="C135" s="48">
        <v>206286</v>
      </c>
      <c r="D135" s="48">
        <v>66188</v>
      </c>
      <c r="E135" s="48">
        <v>640</v>
      </c>
      <c r="F135" s="48"/>
      <c r="G135" s="48"/>
      <c r="H135" s="48" t="s">
        <v>130</v>
      </c>
      <c r="I135" s="56"/>
      <c r="J135" s="45" t="s">
        <v>74</v>
      </c>
    </row>
    <row r="136" spans="1:11" x14ac:dyDescent="0.35">
      <c r="A136" s="45" t="str">
        <f t="shared" si="7"/>
        <v>CC1</v>
      </c>
      <c r="B136" s="55" t="s">
        <v>124</v>
      </c>
      <c r="C136" s="48">
        <v>218194</v>
      </c>
      <c r="D136" s="48">
        <v>64706</v>
      </c>
      <c r="E136" s="48">
        <v>1276</v>
      </c>
      <c r="F136" s="48"/>
      <c r="G136" s="48"/>
      <c r="H136" s="48" t="s">
        <v>130</v>
      </c>
      <c r="I136" s="56"/>
      <c r="J136" s="45" t="s">
        <v>97</v>
      </c>
      <c r="K136" s="7" t="s">
        <v>139</v>
      </c>
    </row>
    <row r="137" spans="1:11" x14ac:dyDescent="0.35">
      <c r="A137" s="45" t="str">
        <f t="shared" si="7"/>
        <v>CC1</v>
      </c>
      <c r="B137" s="55" t="s">
        <v>125</v>
      </c>
      <c r="C137" s="48">
        <v>218579</v>
      </c>
      <c r="D137" s="48">
        <v>64706</v>
      </c>
      <c r="E137" s="48">
        <v>1276</v>
      </c>
      <c r="F137" s="48"/>
      <c r="G137" s="48"/>
      <c r="H137" s="48" t="s">
        <v>130</v>
      </c>
      <c r="I137" s="56"/>
      <c r="J137" s="45" t="s">
        <v>97</v>
      </c>
      <c r="K137" s="7" t="s">
        <v>139</v>
      </c>
    </row>
    <row r="138" spans="1:11" x14ac:dyDescent="0.35">
      <c r="A138" s="45" t="str">
        <f t="shared" si="7"/>
        <v>CC1</v>
      </c>
      <c r="B138" s="55" t="s">
        <v>126</v>
      </c>
      <c r="C138" s="48">
        <v>218194</v>
      </c>
      <c r="D138" s="48">
        <v>64706</v>
      </c>
      <c r="E138" s="48">
        <v>557</v>
      </c>
      <c r="F138" s="48"/>
      <c r="G138" s="48"/>
      <c r="H138" s="48" t="s">
        <v>130</v>
      </c>
      <c r="I138" s="56"/>
      <c r="J138" s="45" t="s">
        <v>97</v>
      </c>
      <c r="K138" s="7" t="s">
        <v>139</v>
      </c>
    </row>
    <row r="139" spans="1:11" x14ac:dyDescent="0.35">
      <c r="A139" s="45" t="str">
        <f t="shared" si="7"/>
        <v>CC1</v>
      </c>
      <c r="B139" s="55" t="s">
        <v>127</v>
      </c>
      <c r="C139" s="48">
        <v>218579</v>
      </c>
      <c r="D139" s="48">
        <v>64706</v>
      </c>
      <c r="E139" s="48">
        <v>557</v>
      </c>
      <c r="F139" s="48"/>
      <c r="G139" s="48"/>
      <c r="H139" s="48" t="s">
        <v>130</v>
      </c>
      <c r="I139" s="56"/>
      <c r="J139" s="45" t="s">
        <v>97</v>
      </c>
      <c r="K139" s="7" t="s">
        <v>139</v>
      </c>
    </row>
    <row r="140" spans="1:11" x14ac:dyDescent="0.35">
      <c r="A140" s="45" t="str">
        <f t="shared" si="7"/>
        <v>CC1</v>
      </c>
      <c r="B140" s="55" t="s">
        <v>128</v>
      </c>
      <c r="C140" s="48">
        <v>218546</v>
      </c>
      <c r="D140" s="48">
        <v>67142</v>
      </c>
      <c r="E140" s="48">
        <v>1820</v>
      </c>
      <c r="F140" s="48"/>
      <c r="G140" s="48"/>
      <c r="H140" s="48" t="s">
        <v>130</v>
      </c>
      <c r="I140" s="56"/>
      <c r="J140" s="45" t="s">
        <v>97</v>
      </c>
    </row>
    <row r="141" spans="1:11" ht="15" thickBot="1" x14ac:dyDescent="0.4">
      <c r="A141" s="45" t="str">
        <f t="shared" si="7"/>
        <v>CC1</v>
      </c>
      <c r="B141" s="55" t="s">
        <v>129</v>
      </c>
      <c r="C141" s="47">
        <v>218803</v>
      </c>
      <c r="D141" s="47">
        <v>64659</v>
      </c>
      <c r="E141" s="47">
        <v>2052</v>
      </c>
      <c r="F141" s="47"/>
      <c r="G141" s="47"/>
      <c r="H141" s="48" t="s">
        <v>130</v>
      </c>
      <c r="I141" s="57"/>
      <c r="J141" s="45" t="s">
        <v>97</v>
      </c>
    </row>
    <row r="142" spans="1:11" ht="15" thickBot="1" x14ac:dyDescent="0.4"/>
    <row r="143" spans="1:11" ht="29" x14ac:dyDescent="0.35">
      <c r="A143" s="45"/>
      <c r="B143" s="52" t="s">
        <v>4</v>
      </c>
      <c r="C143" s="53" t="s">
        <v>55</v>
      </c>
      <c r="D143" s="53" t="s">
        <v>56</v>
      </c>
      <c r="E143" s="53" t="s">
        <v>54</v>
      </c>
      <c r="F143" s="53" t="s">
        <v>57</v>
      </c>
      <c r="G143" s="49" t="s">
        <v>3</v>
      </c>
      <c r="H143" s="53" t="s">
        <v>69</v>
      </c>
      <c r="I143" s="54" t="s">
        <v>1</v>
      </c>
      <c r="J143" s="45"/>
    </row>
    <row r="144" spans="1:11" x14ac:dyDescent="0.35">
      <c r="A144" s="45" t="s">
        <v>61</v>
      </c>
      <c r="B144" s="55" t="s">
        <v>114</v>
      </c>
      <c r="C144" s="48">
        <f>$C$126+5170</f>
        <v>211320</v>
      </c>
      <c r="D144" s="48">
        <v>66813</v>
      </c>
      <c r="E144" s="48">
        <f>$E$126</f>
        <v>2033</v>
      </c>
      <c r="F144" s="48"/>
      <c r="G144" s="48"/>
      <c r="H144" s="48" t="s">
        <v>130</v>
      </c>
      <c r="I144" s="56"/>
      <c r="J144" s="45" t="s">
        <v>74</v>
      </c>
    </row>
    <row r="145" spans="1:10" x14ac:dyDescent="0.35">
      <c r="A145" s="45" t="str">
        <f>$A$144</f>
        <v>CC2</v>
      </c>
      <c r="B145" s="55" t="s">
        <v>115</v>
      </c>
      <c r="C145" s="48">
        <f>$C$126+5170</f>
        <v>211320</v>
      </c>
      <c r="D145" s="48">
        <f>D144+100</f>
        <v>66913</v>
      </c>
      <c r="E145" s="48">
        <f>$E$126</f>
        <v>2033</v>
      </c>
      <c r="F145" s="48"/>
      <c r="G145" s="48"/>
      <c r="H145" s="48" t="s">
        <v>130</v>
      </c>
      <c r="I145" s="56"/>
      <c r="J145" s="45" t="s">
        <v>74</v>
      </c>
    </row>
    <row r="146" spans="1:10" x14ac:dyDescent="0.35">
      <c r="A146" s="45" t="str">
        <f t="shared" ref="A146:A159" si="8">$A$144</f>
        <v>CC2</v>
      </c>
      <c r="B146" s="55" t="s">
        <v>116</v>
      </c>
      <c r="C146" s="48">
        <f>$C$126+5170</f>
        <v>211320</v>
      </c>
      <c r="D146" s="48">
        <f>D145+100</f>
        <v>67013</v>
      </c>
      <c r="E146" s="48">
        <f>$E$126</f>
        <v>2033</v>
      </c>
      <c r="F146" s="48"/>
      <c r="G146" s="48"/>
      <c r="H146" s="48" t="s">
        <v>130</v>
      </c>
      <c r="I146" s="56"/>
      <c r="J146" s="45" t="s">
        <v>74</v>
      </c>
    </row>
    <row r="147" spans="1:10" x14ac:dyDescent="0.35">
      <c r="A147" s="45" t="str">
        <f t="shared" si="8"/>
        <v>CC2</v>
      </c>
      <c r="B147" s="55" t="s">
        <v>117</v>
      </c>
      <c r="C147" s="48">
        <f>$C$126+5170</f>
        <v>211320</v>
      </c>
      <c r="D147" s="48">
        <f>D146+100</f>
        <v>67113</v>
      </c>
      <c r="E147" s="48">
        <f>$E$126</f>
        <v>2033</v>
      </c>
      <c r="F147" s="48"/>
      <c r="G147" s="48"/>
      <c r="H147" s="48" t="s">
        <v>130</v>
      </c>
      <c r="I147" s="56"/>
      <c r="J147" s="45" t="s">
        <v>74</v>
      </c>
    </row>
    <row r="148" spans="1:10" x14ac:dyDescent="0.35">
      <c r="A148" s="45" t="str">
        <f t="shared" si="8"/>
        <v>CC2</v>
      </c>
      <c r="B148" s="55" t="s">
        <v>118</v>
      </c>
      <c r="C148" s="48">
        <f>$C$126+5170</f>
        <v>211320</v>
      </c>
      <c r="D148" s="48">
        <f>D147+100</f>
        <v>67213</v>
      </c>
      <c r="E148" s="48">
        <f>$E$126</f>
        <v>2033</v>
      </c>
      <c r="F148" s="48"/>
      <c r="G148" s="48"/>
      <c r="H148" s="48" t="s">
        <v>130</v>
      </c>
      <c r="I148" s="56"/>
      <c r="J148" s="45" t="s">
        <v>74</v>
      </c>
    </row>
    <row r="149" spans="1:10" x14ac:dyDescent="0.35">
      <c r="A149" s="45" t="str">
        <f t="shared" si="8"/>
        <v>CC2</v>
      </c>
      <c r="B149" s="55" t="s">
        <v>119</v>
      </c>
      <c r="C149" s="48">
        <f>C131+2200</f>
        <v>209524</v>
      </c>
      <c r="D149" s="48">
        <f>D131</f>
        <v>65015</v>
      </c>
      <c r="E149" s="48">
        <f>E131</f>
        <v>2033</v>
      </c>
      <c r="F149" s="48"/>
      <c r="G149" s="48"/>
      <c r="H149" s="48" t="s">
        <v>130</v>
      </c>
      <c r="I149" s="56"/>
      <c r="J149" s="45" t="s">
        <v>74</v>
      </c>
    </row>
    <row r="150" spans="1:10" x14ac:dyDescent="0.35">
      <c r="A150" s="45" t="str">
        <f t="shared" si="8"/>
        <v>CC2</v>
      </c>
      <c r="B150" s="55" t="s">
        <v>120</v>
      </c>
      <c r="C150" s="48">
        <v>210148</v>
      </c>
      <c r="D150" s="48">
        <v>65015</v>
      </c>
      <c r="E150" s="48">
        <v>2033</v>
      </c>
      <c r="F150" s="48"/>
      <c r="G150" s="48"/>
      <c r="H150" s="48" t="s">
        <v>130</v>
      </c>
      <c r="I150" s="56"/>
      <c r="J150" s="45" t="s">
        <v>74</v>
      </c>
    </row>
    <row r="151" spans="1:10" x14ac:dyDescent="0.35">
      <c r="A151" s="45" t="str">
        <f t="shared" si="8"/>
        <v>CC2</v>
      </c>
      <c r="B151" s="55" t="s">
        <v>121</v>
      </c>
      <c r="C151" s="48">
        <v>209524</v>
      </c>
      <c r="D151" s="48">
        <v>65015</v>
      </c>
      <c r="E151" s="48">
        <v>555</v>
      </c>
      <c r="F151" s="48"/>
      <c r="G151" s="48"/>
      <c r="H151" s="48" t="s">
        <v>130</v>
      </c>
      <c r="I151" s="56"/>
      <c r="J151" s="45" t="s">
        <v>74</v>
      </c>
    </row>
    <row r="152" spans="1:10" x14ac:dyDescent="0.35">
      <c r="A152" s="45" t="str">
        <f t="shared" si="8"/>
        <v>CC2</v>
      </c>
      <c r="B152" s="55" t="s">
        <v>122</v>
      </c>
      <c r="C152" s="48">
        <f>C134+2200</f>
        <v>210148</v>
      </c>
      <c r="D152" s="48">
        <f t="shared" ref="D152:E152" si="9">D134</f>
        <v>65015</v>
      </c>
      <c r="E152" s="48">
        <f t="shared" si="9"/>
        <v>555</v>
      </c>
      <c r="F152" s="48"/>
      <c r="G152" s="48"/>
      <c r="H152" s="48" t="s">
        <v>130</v>
      </c>
      <c r="I152" s="56"/>
      <c r="J152" s="45" t="s">
        <v>74</v>
      </c>
    </row>
    <row r="153" spans="1:10" x14ac:dyDescent="0.35">
      <c r="A153" s="45" t="str">
        <f t="shared" si="8"/>
        <v>CC2</v>
      </c>
      <c r="B153" s="55" t="s">
        <v>123</v>
      </c>
      <c r="C153" s="48">
        <f>$C$135+4900</f>
        <v>211186</v>
      </c>
      <c r="D153" s="48">
        <v>66188</v>
      </c>
      <c r="E153" s="48">
        <v>640</v>
      </c>
      <c r="F153" s="48"/>
      <c r="G153" s="48"/>
      <c r="H153" s="48" t="s">
        <v>130</v>
      </c>
      <c r="I153" s="56"/>
      <c r="J153" s="45" t="s">
        <v>74</v>
      </c>
    </row>
    <row r="154" spans="1:10" x14ac:dyDescent="0.35">
      <c r="A154" s="45" t="str">
        <f t="shared" si="8"/>
        <v>CC2</v>
      </c>
      <c r="B154" s="55" t="s">
        <v>124</v>
      </c>
      <c r="C154" s="48">
        <v>219499</v>
      </c>
      <c r="D154" s="48">
        <v>64706</v>
      </c>
      <c r="E154" s="48">
        <v>1276</v>
      </c>
      <c r="F154" s="48"/>
      <c r="G154" s="48"/>
      <c r="H154" s="48" t="s">
        <v>130</v>
      </c>
      <c r="I154" s="56"/>
      <c r="J154" s="45" t="s">
        <v>97</v>
      </c>
    </row>
    <row r="155" spans="1:10" x14ac:dyDescent="0.35">
      <c r="A155" s="45" t="str">
        <f t="shared" si="8"/>
        <v>CC2</v>
      </c>
      <c r="B155" s="55" t="s">
        <v>125</v>
      </c>
      <c r="C155" s="48">
        <v>219884</v>
      </c>
      <c r="D155" s="48">
        <v>64706</v>
      </c>
      <c r="E155" s="48">
        <v>1276</v>
      </c>
      <c r="F155" s="48"/>
      <c r="G155" s="48"/>
      <c r="H155" s="48" t="s">
        <v>130</v>
      </c>
      <c r="I155" s="56"/>
      <c r="J155" s="45" t="s">
        <v>97</v>
      </c>
    </row>
    <row r="156" spans="1:10" x14ac:dyDescent="0.35">
      <c r="A156" s="45" t="str">
        <f t="shared" si="8"/>
        <v>CC2</v>
      </c>
      <c r="B156" s="55" t="s">
        <v>126</v>
      </c>
      <c r="C156" s="48">
        <v>219499</v>
      </c>
      <c r="D156" s="48">
        <v>64706</v>
      </c>
      <c r="E156" s="48">
        <v>557</v>
      </c>
      <c r="F156" s="48"/>
      <c r="G156" s="48"/>
      <c r="H156" s="48" t="s">
        <v>130</v>
      </c>
      <c r="I156" s="56"/>
      <c r="J156" s="45" t="s">
        <v>97</v>
      </c>
    </row>
    <row r="157" spans="1:10" x14ac:dyDescent="0.35">
      <c r="A157" s="45" t="str">
        <f t="shared" si="8"/>
        <v>CC2</v>
      </c>
      <c r="B157" s="55" t="s">
        <v>127</v>
      </c>
      <c r="C157" s="48">
        <v>219884</v>
      </c>
      <c r="D157" s="48">
        <v>64706</v>
      </c>
      <c r="E157" s="48">
        <v>557</v>
      </c>
      <c r="F157" s="48"/>
      <c r="G157" s="48"/>
      <c r="H157" s="48" t="s">
        <v>130</v>
      </c>
      <c r="I157" s="56"/>
      <c r="J157" s="45" t="s">
        <v>97</v>
      </c>
    </row>
    <row r="158" spans="1:10" x14ac:dyDescent="0.35">
      <c r="A158" s="45" t="str">
        <f t="shared" si="8"/>
        <v>CC2</v>
      </c>
      <c r="B158" s="55" t="s">
        <v>128</v>
      </c>
      <c r="C158" s="48">
        <f>$C$140+986</f>
        <v>219532</v>
      </c>
      <c r="D158" s="48">
        <v>67142</v>
      </c>
      <c r="E158" s="48">
        <v>1820</v>
      </c>
      <c r="F158" s="48"/>
      <c r="G158" s="48"/>
      <c r="H158" s="48" t="s">
        <v>130</v>
      </c>
      <c r="I158" s="56"/>
      <c r="J158" s="45" t="s">
        <v>97</v>
      </c>
    </row>
    <row r="159" spans="1:10" ht="15" thickBot="1" x14ac:dyDescent="0.4">
      <c r="A159" s="45" t="str">
        <f t="shared" si="8"/>
        <v>CC2</v>
      </c>
      <c r="B159" s="55" t="s">
        <v>129</v>
      </c>
      <c r="C159" s="47">
        <f>$C$141+472</f>
        <v>219275</v>
      </c>
      <c r="D159" s="47">
        <v>64659</v>
      </c>
      <c r="E159" s="47">
        <v>2052</v>
      </c>
      <c r="F159" s="47"/>
      <c r="G159" s="47"/>
      <c r="H159" s="48" t="s">
        <v>130</v>
      </c>
      <c r="I159" s="57"/>
      <c r="J159" s="45" t="s">
        <v>97</v>
      </c>
    </row>
    <row r="160" spans="1:10" ht="15" thickBot="1" x14ac:dyDescent="0.4"/>
    <row r="161" spans="1:10" ht="29" x14ac:dyDescent="0.35">
      <c r="A161" s="45"/>
      <c r="B161" s="52" t="s">
        <v>4</v>
      </c>
      <c r="C161" s="53" t="s">
        <v>55</v>
      </c>
      <c r="D161" s="53" t="s">
        <v>56</v>
      </c>
      <c r="E161" s="53" t="s">
        <v>54</v>
      </c>
      <c r="F161" s="53" t="s">
        <v>57</v>
      </c>
      <c r="G161" s="49" t="s">
        <v>3</v>
      </c>
      <c r="H161" s="53" t="s">
        <v>69</v>
      </c>
      <c r="I161" s="54" t="s">
        <v>1</v>
      </c>
      <c r="J161" s="45"/>
    </row>
    <row r="162" spans="1:10" x14ac:dyDescent="0.35">
      <c r="A162" s="45" t="s">
        <v>62</v>
      </c>
      <c r="B162" s="55" t="s">
        <v>114</v>
      </c>
      <c r="C162" s="48">
        <f>$C$126+5170+630</f>
        <v>211950</v>
      </c>
      <c r="D162" s="48">
        <v>66813</v>
      </c>
      <c r="E162" s="48">
        <f>$E$126</f>
        <v>2033</v>
      </c>
      <c r="F162" s="48"/>
      <c r="G162" s="48"/>
      <c r="H162" s="48" t="s">
        <v>130</v>
      </c>
      <c r="I162" s="56"/>
      <c r="J162" s="45" t="s">
        <v>74</v>
      </c>
    </row>
    <row r="163" spans="1:10" x14ac:dyDescent="0.35">
      <c r="A163" s="45" t="str">
        <f>$A$162</f>
        <v>CC3</v>
      </c>
      <c r="B163" s="55" t="s">
        <v>115</v>
      </c>
      <c r="C163" s="48">
        <f>$C$126+5170+630</f>
        <v>211950</v>
      </c>
      <c r="D163" s="48">
        <f>D162+100</f>
        <v>66913</v>
      </c>
      <c r="E163" s="48">
        <f>$E$126</f>
        <v>2033</v>
      </c>
      <c r="F163" s="48"/>
      <c r="G163" s="48"/>
      <c r="H163" s="48" t="s">
        <v>130</v>
      </c>
      <c r="I163" s="56"/>
      <c r="J163" s="45" t="s">
        <v>74</v>
      </c>
    </row>
    <row r="164" spans="1:10" x14ac:dyDescent="0.35">
      <c r="A164" s="45" t="str">
        <f t="shared" ref="A164:A177" si="10">$A$162</f>
        <v>CC3</v>
      </c>
      <c r="B164" s="55" t="s">
        <v>116</v>
      </c>
      <c r="C164" s="48">
        <f>$C$126+5170+630</f>
        <v>211950</v>
      </c>
      <c r="D164" s="48">
        <f>D163+100</f>
        <v>67013</v>
      </c>
      <c r="E164" s="48">
        <f>$E$126</f>
        <v>2033</v>
      </c>
      <c r="F164" s="48"/>
      <c r="G164" s="48"/>
      <c r="H164" s="48" t="s">
        <v>130</v>
      </c>
      <c r="I164" s="56"/>
      <c r="J164" s="45" t="s">
        <v>74</v>
      </c>
    </row>
    <row r="165" spans="1:10" x14ac:dyDescent="0.35">
      <c r="A165" s="45" t="str">
        <f t="shared" si="10"/>
        <v>CC3</v>
      </c>
      <c r="B165" s="55" t="s">
        <v>117</v>
      </c>
      <c r="C165" s="48">
        <f>$C$126+5170+630</f>
        <v>211950</v>
      </c>
      <c r="D165" s="48">
        <f>D164+100</f>
        <v>67113</v>
      </c>
      <c r="E165" s="48">
        <f>$E$126</f>
        <v>2033</v>
      </c>
      <c r="F165" s="48"/>
      <c r="G165" s="48"/>
      <c r="H165" s="48" t="s">
        <v>130</v>
      </c>
      <c r="I165" s="56"/>
      <c r="J165" s="45" t="s">
        <v>74</v>
      </c>
    </row>
    <row r="166" spans="1:10" x14ac:dyDescent="0.35">
      <c r="A166" s="45" t="str">
        <f t="shared" si="10"/>
        <v>CC3</v>
      </c>
      <c r="B166" s="55" t="s">
        <v>118</v>
      </c>
      <c r="C166" s="48">
        <f>$C$126+5170+630</f>
        <v>211950</v>
      </c>
      <c r="D166" s="48">
        <f>D165+100</f>
        <v>67213</v>
      </c>
      <c r="E166" s="48">
        <f>$E$126</f>
        <v>2033</v>
      </c>
      <c r="F166" s="48"/>
      <c r="G166" s="48"/>
      <c r="H166" s="48" t="s">
        <v>130</v>
      </c>
      <c r="I166" s="56"/>
      <c r="J166" s="45" t="s">
        <v>74</v>
      </c>
    </row>
    <row r="167" spans="1:10" x14ac:dyDescent="0.35">
      <c r="A167" s="45" t="str">
        <f t="shared" si="10"/>
        <v>CC3</v>
      </c>
      <c r="B167" s="55" t="s">
        <v>119</v>
      </c>
      <c r="C167" s="48">
        <f>C131+2200+3600</f>
        <v>213124</v>
      </c>
      <c r="D167" s="48">
        <f>D149</f>
        <v>65015</v>
      </c>
      <c r="E167" s="48">
        <f t="shared" ref="E167:E170" si="11">E149</f>
        <v>2033</v>
      </c>
      <c r="F167" s="48"/>
      <c r="G167" s="48"/>
      <c r="H167" s="48" t="s">
        <v>130</v>
      </c>
      <c r="I167" s="56"/>
      <c r="J167" s="45" t="s">
        <v>74</v>
      </c>
    </row>
    <row r="168" spans="1:10" x14ac:dyDescent="0.35">
      <c r="A168" s="45" t="str">
        <f t="shared" si="10"/>
        <v>CC3</v>
      </c>
      <c r="B168" s="55" t="s">
        <v>120</v>
      </c>
      <c r="C168" s="48">
        <v>213748</v>
      </c>
      <c r="D168" s="48">
        <v>65015</v>
      </c>
      <c r="E168" s="48">
        <v>2033</v>
      </c>
      <c r="F168" s="48"/>
      <c r="G168" s="48"/>
      <c r="H168" s="48" t="s">
        <v>130</v>
      </c>
      <c r="I168" s="56"/>
      <c r="J168" s="45" t="s">
        <v>74</v>
      </c>
    </row>
    <row r="169" spans="1:10" x14ac:dyDescent="0.35">
      <c r="A169" s="45" t="str">
        <f t="shared" si="10"/>
        <v>CC3</v>
      </c>
      <c r="B169" s="55" t="s">
        <v>121</v>
      </c>
      <c r="C169" s="48">
        <v>213124</v>
      </c>
      <c r="D169" s="48">
        <v>65015</v>
      </c>
      <c r="E169" s="48">
        <v>555</v>
      </c>
      <c r="F169" s="48"/>
      <c r="G169" s="48"/>
      <c r="H169" s="48" t="s">
        <v>130</v>
      </c>
      <c r="I169" s="56"/>
      <c r="J169" s="45" t="s">
        <v>74</v>
      </c>
    </row>
    <row r="170" spans="1:10" x14ac:dyDescent="0.35">
      <c r="A170" s="45" t="str">
        <f t="shared" si="10"/>
        <v>CC3</v>
      </c>
      <c r="B170" s="55" t="s">
        <v>122</v>
      </c>
      <c r="C170" s="48">
        <f>C134+2200+3600</f>
        <v>213748</v>
      </c>
      <c r="D170" s="48">
        <f t="shared" ref="D170" si="12">D152</f>
        <v>65015</v>
      </c>
      <c r="E170" s="48">
        <f t="shared" si="11"/>
        <v>555</v>
      </c>
      <c r="F170" s="48"/>
      <c r="G170" s="48"/>
      <c r="H170" s="48" t="s">
        <v>130</v>
      </c>
      <c r="I170" s="56"/>
      <c r="J170" s="45" t="s">
        <v>74</v>
      </c>
    </row>
    <row r="171" spans="1:10" x14ac:dyDescent="0.35">
      <c r="A171" s="45" t="str">
        <f t="shared" si="10"/>
        <v>CC3</v>
      </c>
      <c r="B171" s="55" t="s">
        <v>123</v>
      </c>
      <c r="C171" s="48">
        <f>$C$135+4900+900</f>
        <v>212086</v>
      </c>
      <c r="D171" s="48">
        <v>66188</v>
      </c>
      <c r="E171" s="48">
        <v>640</v>
      </c>
      <c r="F171" s="48"/>
      <c r="G171" s="48"/>
      <c r="H171" s="48" t="s">
        <v>130</v>
      </c>
      <c r="I171" s="56"/>
      <c r="J171" s="45" t="s">
        <v>74</v>
      </c>
    </row>
    <row r="172" spans="1:10" x14ac:dyDescent="0.35">
      <c r="A172" s="45" t="str">
        <f t="shared" si="10"/>
        <v>CC3</v>
      </c>
      <c r="B172" s="55" t="s">
        <v>124</v>
      </c>
      <c r="C172" s="48">
        <v>220798</v>
      </c>
      <c r="D172" s="48">
        <v>64706</v>
      </c>
      <c r="E172" s="48">
        <v>1276</v>
      </c>
      <c r="F172" s="48"/>
      <c r="G172" s="48"/>
      <c r="H172" s="48" t="s">
        <v>130</v>
      </c>
      <c r="I172" s="56"/>
      <c r="J172" s="45" t="s">
        <v>97</v>
      </c>
    </row>
    <row r="173" spans="1:10" x14ac:dyDescent="0.35">
      <c r="A173" s="45" t="str">
        <f t="shared" si="10"/>
        <v>CC3</v>
      </c>
      <c r="B173" s="55" t="s">
        <v>125</v>
      </c>
      <c r="C173" s="48">
        <v>221183</v>
      </c>
      <c r="D173" s="48">
        <v>64706</v>
      </c>
      <c r="E173" s="48">
        <v>1276</v>
      </c>
      <c r="F173" s="48"/>
      <c r="G173" s="48"/>
      <c r="H173" s="48" t="s">
        <v>130</v>
      </c>
      <c r="I173" s="56"/>
      <c r="J173" s="45" t="s">
        <v>97</v>
      </c>
    </row>
    <row r="174" spans="1:10" x14ac:dyDescent="0.35">
      <c r="A174" s="45" t="str">
        <f t="shared" si="10"/>
        <v>CC3</v>
      </c>
      <c r="B174" s="55" t="s">
        <v>126</v>
      </c>
      <c r="C174" s="48">
        <v>220798</v>
      </c>
      <c r="D174" s="48">
        <v>64706</v>
      </c>
      <c r="E174" s="48">
        <v>557</v>
      </c>
      <c r="F174" s="48"/>
      <c r="G174" s="48"/>
      <c r="H174" s="48" t="s">
        <v>130</v>
      </c>
      <c r="I174" s="56"/>
      <c r="J174" s="45" t="s">
        <v>97</v>
      </c>
    </row>
    <row r="175" spans="1:10" x14ac:dyDescent="0.35">
      <c r="A175" s="45" t="str">
        <f t="shared" si="10"/>
        <v>CC3</v>
      </c>
      <c r="B175" s="55" t="s">
        <v>127</v>
      </c>
      <c r="C175" s="48">
        <v>221183</v>
      </c>
      <c r="D175" s="48">
        <v>64706</v>
      </c>
      <c r="E175" s="48">
        <v>557</v>
      </c>
      <c r="F175" s="48"/>
      <c r="G175" s="48"/>
      <c r="H175" s="48" t="s">
        <v>130</v>
      </c>
      <c r="I175" s="56"/>
      <c r="J175" s="45" t="s">
        <v>97</v>
      </c>
    </row>
    <row r="176" spans="1:10" x14ac:dyDescent="0.35">
      <c r="A176" s="45" t="str">
        <f t="shared" si="10"/>
        <v>CC3</v>
      </c>
      <c r="B176" s="55" t="s">
        <v>128</v>
      </c>
      <c r="C176" s="48">
        <f>$C$140+986+1618</f>
        <v>221150</v>
      </c>
      <c r="D176" s="48">
        <v>67142</v>
      </c>
      <c r="E176" s="48">
        <v>1820</v>
      </c>
      <c r="F176" s="48"/>
      <c r="G176" s="48"/>
      <c r="H176" s="48" t="s">
        <v>130</v>
      </c>
      <c r="I176" s="56"/>
      <c r="J176" s="45" t="s">
        <v>97</v>
      </c>
    </row>
    <row r="177" spans="1:14" ht="15" thickBot="1" x14ac:dyDescent="0.4">
      <c r="A177" s="45" t="str">
        <f t="shared" si="10"/>
        <v>CC3</v>
      </c>
      <c r="B177" s="55" t="s">
        <v>129</v>
      </c>
      <c r="C177" s="47">
        <f>$C$141+472+2132</f>
        <v>221407</v>
      </c>
      <c r="D177" s="47">
        <v>64659</v>
      </c>
      <c r="E177" s="47">
        <v>2052</v>
      </c>
      <c r="F177" s="47"/>
      <c r="G177" s="47"/>
      <c r="H177" s="48" t="s">
        <v>130</v>
      </c>
      <c r="I177" s="57"/>
      <c r="J177" s="45" t="s">
        <v>97</v>
      </c>
    </row>
    <row r="178" spans="1:14" ht="15" thickBot="1" x14ac:dyDescent="0.4"/>
    <row r="179" spans="1:14" ht="29" x14ac:dyDescent="0.35">
      <c r="A179" s="45"/>
      <c r="B179" s="52" t="s">
        <v>4</v>
      </c>
      <c r="C179" s="53" t="s">
        <v>55</v>
      </c>
      <c r="D179" s="53" t="s">
        <v>56</v>
      </c>
      <c r="E179" s="53" t="s">
        <v>54</v>
      </c>
      <c r="F179" s="53" t="s">
        <v>57</v>
      </c>
      <c r="G179" s="49" t="s">
        <v>3</v>
      </c>
      <c r="H179" s="53" t="s">
        <v>69</v>
      </c>
      <c r="I179" s="54" t="s">
        <v>1</v>
      </c>
      <c r="J179" s="45"/>
    </row>
    <row r="180" spans="1:14" x14ac:dyDescent="0.35">
      <c r="A180" s="45" t="s">
        <v>63</v>
      </c>
      <c r="B180" s="55" t="s">
        <v>114</v>
      </c>
      <c r="C180" s="48">
        <v>217270</v>
      </c>
      <c r="D180" s="48">
        <v>66813</v>
      </c>
      <c r="E180" s="48">
        <v>2033</v>
      </c>
      <c r="F180" s="48"/>
      <c r="G180" s="48"/>
      <c r="H180" s="48" t="s">
        <v>130</v>
      </c>
      <c r="I180" s="56"/>
      <c r="J180" s="45" t="s">
        <v>74</v>
      </c>
      <c r="L180" s="7">
        <v>217270</v>
      </c>
      <c r="M180" s="7">
        <v>66813</v>
      </c>
      <c r="N180" s="7">
        <v>2033</v>
      </c>
    </row>
    <row r="181" spans="1:14" x14ac:dyDescent="0.35">
      <c r="A181" s="45" t="str">
        <f>$A$180</f>
        <v>CC4</v>
      </c>
      <c r="B181" s="55" t="s">
        <v>115</v>
      </c>
      <c r="C181" s="48">
        <v>217270</v>
      </c>
      <c r="D181" s="48">
        <v>66913</v>
      </c>
      <c r="E181" s="48">
        <v>2033</v>
      </c>
      <c r="F181" s="48"/>
      <c r="G181" s="48"/>
      <c r="H181" s="48" t="s">
        <v>130</v>
      </c>
      <c r="I181" s="56"/>
      <c r="J181" s="45" t="s">
        <v>74</v>
      </c>
      <c r="L181" s="7">
        <v>217270</v>
      </c>
      <c r="M181" s="7">
        <v>66913</v>
      </c>
      <c r="N181" s="7">
        <v>2033</v>
      </c>
    </row>
    <row r="182" spans="1:14" x14ac:dyDescent="0.35">
      <c r="A182" s="45" t="str">
        <f t="shared" ref="A182:A195" si="13">$A$180</f>
        <v>CC4</v>
      </c>
      <c r="B182" s="55" t="s">
        <v>116</v>
      </c>
      <c r="C182" s="48">
        <v>217270</v>
      </c>
      <c r="D182" s="48">
        <v>67013</v>
      </c>
      <c r="E182" s="48">
        <v>2033</v>
      </c>
      <c r="F182" s="48"/>
      <c r="G182" s="48"/>
      <c r="H182" s="48" t="s">
        <v>130</v>
      </c>
      <c r="I182" s="56"/>
      <c r="J182" s="45" t="s">
        <v>74</v>
      </c>
      <c r="L182" s="7">
        <v>217270</v>
      </c>
      <c r="M182" s="7">
        <v>67013</v>
      </c>
      <c r="N182" s="7">
        <v>2033</v>
      </c>
    </row>
    <row r="183" spans="1:14" x14ac:dyDescent="0.35">
      <c r="A183" s="45" t="str">
        <f t="shared" si="13"/>
        <v>CC4</v>
      </c>
      <c r="B183" s="55" t="s">
        <v>117</v>
      </c>
      <c r="C183" s="48">
        <v>217270</v>
      </c>
      <c r="D183" s="48">
        <v>67113</v>
      </c>
      <c r="E183" s="48">
        <v>2033</v>
      </c>
      <c r="F183" s="48"/>
      <c r="G183" s="48"/>
      <c r="H183" s="48" t="s">
        <v>130</v>
      </c>
      <c r="I183" s="56"/>
      <c r="J183" s="45" t="s">
        <v>74</v>
      </c>
      <c r="L183" s="7">
        <v>217270</v>
      </c>
      <c r="M183" s="7">
        <v>67113</v>
      </c>
      <c r="N183" s="7">
        <v>2033</v>
      </c>
    </row>
    <row r="184" spans="1:14" x14ac:dyDescent="0.35">
      <c r="A184" s="45" t="str">
        <f t="shared" si="13"/>
        <v>CC4</v>
      </c>
      <c r="B184" s="55" t="s">
        <v>118</v>
      </c>
      <c r="C184" s="48">
        <v>217270</v>
      </c>
      <c r="D184" s="48">
        <v>67213</v>
      </c>
      <c r="E184" s="48">
        <v>2033</v>
      </c>
      <c r="F184" s="48"/>
      <c r="G184" s="48"/>
      <c r="H184" s="48" t="s">
        <v>130</v>
      </c>
      <c r="I184" s="56"/>
      <c r="J184" s="45" t="s">
        <v>74</v>
      </c>
      <c r="L184" s="7">
        <v>217270</v>
      </c>
      <c r="M184" s="7">
        <v>67213</v>
      </c>
      <c r="N184" s="7">
        <v>2033</v>
      </c>
    </row>
    <row r="185" spans="1:14" x14ac:dyDescent="0.35">
      <c r="A185" s="45" t="str">
        <f t="shared" si="13"/>
        <v>CC4</v>
      </c>
      <c r="B185" s="55" t="s">
        <v>119</v>
      </c>
      <c r="C185" s="48">
        <v>215475</v>
      </c>
      <c r="D185" s="48">
        <f>D167</f>
        <v>65015</v>
      </c>
      <c r="E185" s="48">
        <f>E167</f>
        <v>2033</v>
      </c>
      <c r="F185" s="48"/>
      <c r="G185" s="48"/>
      <c r="H185" s="48" t="s">
        <v>130</v>
      </c>
      <c r="I185" s="56"/>
      <c r="J185" s="45" t="s">
        <v>74</v>
      </c>
      <c r="L185" s="7">
        <v>216098</v>
      </c>
      <c r="M185" s="7">
        <v>65015</v>
      </c>
      <c r="N185" s="7">
        <v>2033</v>
      </c>
    </row>
    <row r="186" spans="1:14" x14ac:dyDescent="0.35">
      <c r="A186" s="45" t="str">
        <f t="shared" si="13"/>
        <v>CC4</v>
      </c>
      <c r="B186" s="55" t="s">
        <v>120</v>
      </c>
      <c r="C186" s="48">
        <v>216098</v>
      </c>
      <c r="D186" s="48">
        <v>65015</v>
      </c>
      <c r="E186" s="48">
        <v>2033</v>
      </c>
      <c r="F186" s="48"/>
      <c r="G186" s="48"/>
      <c r="H186" s="48" t="s">
        <v>130</v>
      </c>
      <c r="I186" s="56"/>
      <c r="J186" s="45" t="s">
        <v>74</v>
      </c>
      <c r="L186" s="7">
        <v>216098</v>
      </c>
      <c r="M186" s="7">
        <v>65015</v>
      </c>
      <c r="N186" s="7">
        <v>555</v>
      </c>
    </row>
    <row r="187" spans="1:14" x14ac:dyDescent="0.35">
      <c r="A187" s="45" t="str">
        <f t="shared" si="13"/>
        <v>CC4</v>
      </c>
      <c r="B187" s="55" t="s">
        <v>121</v>
      </c>
      <c r="C187" s="48">
        <v>215475</v>
      </c>
      <c r="D187" s="48">
        <v>65015</v>
      </c>
      <c r="E187" s="48">
        <v>555</v>
      </c>
      <c r="F187" s="48"/>
      <c r="G187" s="48"/>
      <c r="H187" s="48" t="s">
        <v>130</v>
      </c>
      <c r="I187" s="56"/>
      <c r="J187" s="45" t="s">
        <v>74</v>
      </c>
      <c r="L187" s="7">
        <v>216722</v>
      </c>
      <c r="M187" s="7">
        <v>65015</v>
      </c>
      <c r="N187" s="7">
        <v>2033</v>
      </c>
    </row>
    <row r="188" spans="1:14" x14ac:dyDescent="0.35">
      <c r="A188" s="45" t="str">
        <f t="shared" si="13"/>
        <v>CC4</v>
      </c>
      <c r="B188" s="55" t="s">
        <v>122</v>
      </c>
      <c r="C188" s="48">
        <v>216098</v>
      </c>
      <c r="D188" s="48">
        <f t="shared" ref="D188:E188" si="14">D170</f>
        <v>65015</v>
      </c>
      <c r="E188" s="48">
        <f t="shared" si="14"/>
        <v>555</v>
      </c>
      <c r="F188" s="48"/>
      <c r="G188" s="48"/>
      <c r="H188" s="48" t="s">
        <v>130</v>
      </c>
      <c r="I188" s="56"/>
      <c r="J188" s="45" t="s">
        <v>74</v>
      </c>
      <c r="L188" s="7">
        <v>216722</v>
      </c>
      <c r="M188" s="7">
        <v>65015</v>
      </c>
      <c r="N188" s="7">
        <v>555</v>
      </c>
    </row>
    <row r="189" spans="1:14" x14ac:dyDescent="0.35">
      <c r="A189" s="45" t="str">
        <f t="shared" si="13"/>
        <v>CC4</v>
      </c>
      <c r="B189" s="55" t="s">
        <v>123</v>
      </c>
      <c r="C189" s="48">
        <v>217136</v>
      </c>
      <c r="D189" s="48">
        <v>66188</v>
      </c>
      <c r="E189" s="48">
        <v>640</v>
      </c>
      <c r="F189" s="48"/>
      <c r="G189" s="48"/>
      <c r="H189" s="48" t="s">
        <v>130</v>
      </c>
      <c r="I189" s="56"/>
      <c r="J189" s="45" t="s">
        <v>74</v>
      </c>
      <c r="L189" s="7">
        <v>217136</v>
      </c>
      <c r="M189" s="7">
        <v>66188</v>
      </c>
      <c r="N189" s="7">
        <v>640</v>
      </c>
    </row>
    <row r="190" spans="1:14" x14ac:dyDescent="0.35">
      <c r="A190" s="45" t="str">
        <f t="shared" si="13"/>
        <v>CC4</v>
      </c>
      <c r="B190" s="55" t="s">
        <v>124</v>
      </c>
      <c r="C190" s="48">
        <v>222103</v>
      </c>
      <c r="D190" s="48">
        <v>64706</v>
      </c>
      <c r="E190" s="48">
        <v>1276</v>
      </c>
      <c r="F190" s="48"/>
      <c r="G190" s="48"/>
      <c r="H190" s="48" t="s">
        <v>130</v>
      </c>
      <c r="I190" s="56"/>
      <c r="J190" s="45" t="s">
        <v>97</v>
      </c>
      <c r="L190" s="7">
        <v>222488</v>
      </c>
      <c r="M190" s="7">
        <v>64706</v>
      </c>
      <c r="N190" s="7">
        <v>1276</v>
      </c>
    </row>
    <row r="191" spans="1:14" x14ac:dyDescent="0.35">
      <c r="A191" s="45" t="str">
        <f t="shared" si="13"/>
        <v>CC4</v>
      </c>
      <c r="B191" s="55" t="s">
        <v>125</v>
      </c>
      <c r="C191" s="48">
        <v>222488</v>
      </c>
      <c r="D191" s="48">
        <v>64706</v>
      </c>
      <c r="E191" s="48">
        <v>1276</v>
      </c>
      <c r="F191" s="48"/>
      <c r="G191" s="48"/>
      <c r="H191" s="48" t="s">
        <v>130</v>
      </c>
      <c r="I191" s="56"/>
      <c r="J191" s="45" t="s">
        <v>97</v>
      </c>
      <c r="L191" s="7">
        <v>222488</v>
      </c>
      <c r="M191" s="7">
        <v>64706</v>
      </c>
      <c r="N191" s="7">
        <v>557</v>
      </c>
    </row>
    <row r="192" spans="1:14" x14ac:dyDescent="0.35">
      <c r="A192" s="45" t="str">
        <f t="shared" si="13"/>
        <v>CC4</v>
      </c>
      <c r="B192" s="55" t="s">
        <v>126</v>
      </c>
      <c r="C192" s="48">
        <v>222103</v>
      </c>
      <c r="D192" s="48">
        <v>64706</v>
      </c>
      <c r="E192" s="48">
        <v>557</v>
      </c>
      <c r="F192" s="48"/>
      <c r="G192" s="48"/>
      <c r="H192" s="48" t="s">
        <v>130</v>
      </c>
      <c r="I192" s="56"/>
      <c r="J192" s="45" t="s">
        <v>97</v>
      </c>
      <c r="L192" s="7">
        <v>222103</v>
      </c>
      <c r="M192" s="7">
        <v>64706</v>
      </c>
      <c r="N192" s="7">
        <v>1276</v>
      </c>
    </row>
    <row r="193" spans="1:14" x14ac:dyDescent="0.35">
      <c r="A193" s="45" t="str">
        <f t="shared" si="13"/>
        <v>CC4</v>
      </c>
      <c r="B193" s="55" t="s">
        <v>127</v>
      </c>
      <c r="C193" s="48">
        <v>222488</v>
      </c>
      <c r="D193" s="48">
        <v>64706</v>
      </c>
      <c r="E193" s="48">
        <v>557</v>
      </c>
      <c r="F193" s="48"/>
      <c r="G193" s="48"/>
      <c r="H193" s="48" t="s">
        <v>130</v>
      </c>
      <c r="I193" s="56"/>
      <c r="J193" s="45" t="s">
        <v>97</v>
      </c>
      <c r="L193" s="7">
        <v>222103</v>
      </c>
      <c r="M193" s="7">
        <v>64706</v>
      </c>
      <c r="N193" s="7">
        <v>557</v>
      </c>
    </row>
    <row r="194" spans="1:14" x14ac:dyDescent="0.35">
      <c r="A194" s="45" t="str">
        <f t="shared" si="13"/>
        <v>CC4</v>
      </c>
      <c r="B194" s="55" t="s">
        <v>128</v>
      </c>
      <c r="C194" s="48">
        <v>222136</v>
      </c>
      <c r="D194" s="48">
        <v>67142</v>
      </c>
      <c r="E194" s="48">
        <v>1820</v>
      </c>
      <c r="F194" s="48"/>
      <c r="G194" s="48"/>
      <c r="H194" s="48" t="s">
        <v>130</v>
      </c>
      <c r="I194" s="56"/>
      <c r="J194" s="45" t="s">
        <v>97</v>
      </c>
      <c r="L194" s="7">
        <v>222136</v>
      </c>
      <c r="M194" s="7">
        <v>67142</v>
      </c>
      <c r="N194" s="7">
        <v>1820</v>
      </c>
    </row>
    <row r="195" spans="1:14" ht="15" thickBot="1" x14ac:dyDescent="0.4">
      <c r="A195" s="45" t="str">
        <f t="shared" si="13"/>
        <v>CC4</v>
      </c>
      <c r="B195" s="55" t="s">
        <v>129</v>
      </c>
      <c r="C195" s="47">
        <v>221879</v>
      </c>
      <c r="D195" s="47">
        <v>64659</v>
      </c>
      <c r="E195" s="47">
        <v>2052</v>
      </c>
      <c r="F195" s="47"/>
      <c r="G195" s="47"/>
      <c r="H195" s="48" t="s">
        <v>130</v>
      </c>
      <c r="I195" s="57"/>
      <c r="J195" s="45" t="s">
        <v>97</v>
      </c>
      <c r="L195" s="7">
        <v>221879</v>
      </c>
      <c r="M195" s="7">
        <v>64659</v>
      </c>
      <c r="N195" s="7">
        <v>2052</v>
      </c>
    </row>
    <row r="196" spans="1:14" ht="15" thickBot="1" x14ac:dyDescent="0.4"/>
    <row r="197" spans="1:14" ht="29" x14ac:dyDescent="0.35">
      <c r="A197" s="45"/>
      <c r="B197" s="52" t="s">
        <v>4</v>
      </c>
      <c r="C197" s="53" t="s">
        <v>55</v>
      </c>
      <c r="D197" s="53" t="s">
        <v>56</v>
      </c>
      <c r="E197" s="53" t="s">
        <v>54</v>
      </c>
      <c r="F197" s="53" t="s">
        <v>57</v>
      </c>
      <c r="G197" s="49" t="s">
        <v>3</v>
      </c>
      <c r="H197" s="53" t="s">
        <v>69</v>
      </c>
      <c r="I197" s="54" t="s">
        <v>1</v>
      </c>
      <c r="J197" s="45"/>
    </row>
    <row r="198" spans="1:14" x14ac:dyDescent="0.35">
      <c r="A198" s="45" t="s">
        <v>60</v>
      </c>
      <c r="B198" s="55" t="s">
        <v>131</v>
      </c>
      <c r="C198" s="48">
        <v>207459</v>
      </c>
      <c r="D198" s="48">
        <v>65015</v>
      </c>
      <c r="E198" s="48">
        <v>1896</v>
      </c>
      <c r="F198" s="48"/>
      <c r="G198" s="48"/>
      <c r="H198" s="48" t="s">
        <v>95</v>
      </c>
      <c r="I198" s="56"/>
      <c r="J198" s="45" t="s">
        <v>74</v>
      </c>
    </row>
    <row r="199" spans="1:14" x14ac:dyDescent="0.35">
      <c r="A199" s="45" t="str">
        <f>$A$198</f>
        <v>CC1</v>
      </c>
      <c r="B199" s="55" t="s">
        <v>132</v>
      </c>
      <c r="C199" s="48">
        <v>207813</v>
      </c>
      <c r="D199" s="48">
        <v>65015</v>
      </c>
      <c r="E199" s="48">
        <v>1896</v>
      </c>
      <c r="F199" s="48"/>
      <c r="G199" s="48"/>
      <c r="H199" s="48" t="s">
        <v>95</v>
      </c>
      <c r="I199" s="56"/>
      <c r="J199" s="45" t="s">
        <v>74</v>
      </c>
    </row>
    <row r="200" spans="1:14" x14ac:dyDescent="0.35">
      <c r="A200" s="45" t="str">
        <f t="shared" ref="A200:A205" si="15">$A$198</f>
        <v>CC1</v>
      </c>
      <c r="B200" s="55" t="s">
        <v>133</v>
      </c>
      <c r="C200" s="48">
        <v>207460</v>
      </c>
      <c r="D200" s="48">
        <v>65015</v>
      </c>
      <c r="E200" s="48">
        <v>693</v>
      </c>
      <c r="F200" s="48"/>
      <c r="G200" s="48"/>
      <c r="H200" s="48" t="s">
        <v>95</v>
      </c>
      <c r="I200" s="56"/>
      <c r="J200" s="45" t="s">
        <v>74</v>
      </c>
    </row>
    <row r="201" spans="1:14" x14ac:dyDescent="0.35">
      <c r="A201" s="45" t="str">
        <f t="shared" si="15"/>
        <v>CC1</v>
      </c>
      <c r="B201" s="55" t="s">
        <v>134</v>
      </c>
      <c r="C201" s="48">
        <v>207812</v>
      </c>
      <c r="D201" s="48">
        <v>65015</v>
      </c>
      <c r="E201" s="48">
        <v>693</v>
      </c>
      <c r="F201" s="48"/>
      <c r="G201" s="48"/>
      <c r="H201" s="48" t="s">
        <v>95</v>
      </c>
      <c r="I201" s="56"/>
      <c r="J201" s="45" t="s">
        <v>74</v>
      </c>
    </row>
    <row r="202" spans="1:14" x14ac:dyDescent="0.35">
      <c r="A202" s="45" t="str">
        <f t="shared" si="15"/>
        <v>CC1</v>
      </c>
      <c r="B202" s="55" t="s">
        <v>135</v>
      </c>
      <c r="C202" s="48">
        <v>218274</v>
      </c>
      <c r="D202" s="48">
        <v>64706</v>
      </c>
      <c r="E202" s="48">
        <v>1356</v>
      </c>
      <c r="F202" s="48"/>
      <c r="G202" s="48"/>
      <c r="H202" s="48" t="s">
        <v>95</v>
      </c>
      <c r="I202" s="56"/>
      <c r="J202" s="45" t="s">
        <v>97</v>
      </c>
    </row>
    <row r="203" spans="1:14" x14ac:dyDescent="0.35">
      <c r="A203" s="45" t="str">
        <f t="shared" si="15"/>
        <v>CC1</v>
      </c>
      <c r="B203" s="55" t="s">
        <v>136</v>
      </c>
      <c r="C203" s="48">
        <v>218499</v>
      </c>
      <c r="D203" s="48">
        <v>64706</v>
      </c>
      <c r="E203" s="48">
        <v>1356</v>
      </c>
      <c r="F203" s="48"/>
      <c r="G203" s="48"/>
      <c r="H203" s="48" t="s">
        <v>95</v>
      </c>
      <c r="I203" s="56"/>
      <c r="J203" s="45" t="s">
        <v>97</v>
      </c>
    </row>
    <row r="204" spans="1:14" x14ac:dyDescent="0.35">
      <c r="A204" s="45" t="str">
        <f t="shared" si="15"/>
        <v>CC1</v>
      </c>
      <c r="B204" s="55" t="s">
        <v>137</v>
      </c>
      <c r="C204" s="48">
        <v>218274</v>
      </c>
      <c r="D204" s="48">
        <v>64706</v>
      </c>
      <c r="E204" s="48">
        <v>637</v>
      </c>
      <c r="F204" s="48"/>
      <c r="G204" s="48"/>
      <c r="H204" s="48" t="s">
        <v>95</v>
      </c>
      <c r="I204" s="56"/>
      <c r="J204" s="45" t="s">
        <v>97</v>
      </c>
    </row>
    <row r="205" spans="1:14" x14ac:dyDescent="0.35">
      <c r="A205" s="45" t="str">
        <f t="shared" si="15"/>
        <v>CC1</v>
      </c>
      <c r="B205" s="55" t="s">
        <v>138</v>
      </c>
      <c r="C205" s="48">
        <v>218499</v>
      </c>
      <c r="D205" s="48">
        <v>64706</v>
      </c>
      <c r="E205" s="48">
        <v>637</v>
      </c>
      <c r="F205" s="48"/>
      <c r="G205" s="48"/>
      <c r="H205" s="48" t="s">
        <v>95</v>
      </c>
      <c r="I205" s="56"/>
      <c r="J205" s="45" t="s">
        <v>97</v>
      </c>
    </row>
    <row r="206" spans="1:14" ht="15" thickBot="1" x14ac:dyDescent="0.4"/>
    <row r="207" spans="1:14" ht="29" x14ac:dyDescent="0.35">
      <c r="A207" s="45"/>
      <c r="B207" s="52" t="s">
        <v>4</v>
      </c>
      <c r="C207" s="53" t="s">
        <v>55</v>
      </c>
      <c r="D207" s="53" t="s">
        <v>56</v>
      </c>
      <c r="E207" s="53" t="s">
        <v>54</v>
      </c>
      <c r="F207" s="53" t="s">
        <v>57</v>
      </c>
      <c r="G207" s="49" t="s">
        <v>3</v>
      </c>
      <c r="H207" s="53" t="s">
        <v>69</v>
      </c>
      <c r="I207" s="54" t="s">
        <v>1</v>
      </c>
      <c r="J207" s="45"/>
    </row>
    <row r="208" spans="1:14" x14ac:dyDescent="0.35">
      <c r="A208" s="45" t="s">
        <v>61</v>
      </c>
      <c r="B208" s="55" t="s">
        <v>131</v>
      </c>
      <c r="C208" s="48">
        <v>209660</v>
      </c>
      <c r="D208" s="48">
        <v>65015</v>
      </c>
      <c r="E208" s="48">
        <v>1896</v>
      </c>
      <c r="F208" s="48"/>
      <c r="G208" s="48"/>
      <c r="H208" s="48" t="s">
        <v>95</v>
      </c>
      <c r="I208" s="56"/>
      <c r="J208" s="45" t="s">
        <v>74</v>
      </c>
    </row>
    <row r="209" spans="1:10" x14ac:dyDescent="0.35">
      <c r="A209" s="45" t="str">
        <f>$A$208</f>
        <v>CC2</v>
      </c>
      <c r="B209" s="55" t="s">
        <v>132</v>
      </c>
      <c r="C209" s="48">
        <v>210012</v>
      </c>
      <c r="D209" s="48">
        <v>65015</v>
      </c>
      <c r="E209" s="48">
        <v>1896</v>
      </c>
      <c r="F209" s="48"/>
      <c r="G209" s="48"/>
      <c r="H209" s="48" t="s">
        <v>95</v>
      </c>
      <c r="I209" s="56"/>
      <c r="J209" s="45" t="s">
        <v>74</v>
      </c>
    </row>
    <row r="210" spans="1:10" x14ac:dyDescent="0.35">
      <c r="A210" s="45" t="str">
        <f t="shared" ref="A210:A215" si="16">$A$208</f>
        <v>CC2</v>
      </c>
      <c r="B210" s="55" t="s">
        <v>133</v>
      </c>
      <c r="C210" s="48">
        <v>209660</v>
      </c>
      <c r="D210" s="48">
        <v>65015</v>
      </c>
      <c r="E210" s="48">
        <v>693</v>
      </c>
      <c r="F210" s="48"/>
      <c r="G210" s="48"/>
      <c r="H210" s="48" t="s">
        <v>95</v>
      </c>
      <c r="I210" s="56"/>
      <c r="J210" s="45" t="s">
        <v>74</v>
      </c>
    </row>
    <row r="211" spans="1:10" x14ac:dyDescent="0.35">
      <c r="A211" s="45" t="str">
        <f t="shared" si="16"/>
        <v>CC2</v>
      </c>
      <c r="B211" s="55" t="s">
        <v>134</v>
      </c>
      <c r="C211" s="48">
        <v>210012</v>
      </c>
      <c r="D211" s="48">
        <v>65015</v>
      </c>
      <c r="E211" s="48">
        <v>693</v>
      </c>
      <c r="F211" s="48"/>
      <c r="G211" s="48"/>
      <c r="H211" s="48" t="s">
        <v>95</v>
      </c>
      <c r="I211" s="56"/>
      <c r="J211" s="45" t="s">
        <v>74</v>
      </c>
    </row>
    <row r="212" spans="1:10" x14ac:dyDescent="0.35">
      <c r="A212" s="45" t="str">
        <f t="shared" si="16"/>
        <v>CC2</v>
      </c>
      <c r="B212" s="55" t="s">
        <v>135</v>
      </c>
      <c r="C212" s="48">
        <v>219579</v>
      </c>
      <c r="D212" s="48">
        <v>64706</v>
      </c>
      <c r="E212" s="48">
        <v>1356</v>
      </c>
      <c r="F212" s="48"/>
      <c r="G212" s="48"/>
      <c r="H212" s="48" t="s">
        <v>95</v>
      </c>
      <c r="I212" s="56"/>
      <c r="J212" s="45" t="s">
        <v>97</v>
      </c>
    </row>
    <row r="213" spans="1:10" x14ac:dyDescent="0.35">
      <c r="A213" s="45" t="str">
        <f t="shared" si="16"/>
        <v>CC2</v>
      </c>
      <c r="B213" s="55" t="s">
        <v>136</v>
      </c>
      <c r="C213" s="48">
        <v>219804</v>
      </c>
      <c r="D213" s="48">
        <v>64706</v>
      </c>
      <c r="E213" s="48">
        <v>1356</v>
      </c>
      <c r="F213" s="48"/>
      <c r="G213" s="48"/>
      <c r="H213" s="48" t="s">
        <v>95</v>
      </c>
      <c r="I213" s="56"/>
      <c r="J213" s="45" t="s">
        <v>97</v>
      </c>
    </row>
    <row r="214" spans="1:10" x14ac:dyDescent="0.35">
      <c r="A214" s="45" t="str">
        <f t="shared" si="16"/>
        <v>CC2</v>
      </c>
      <c r="B214" s="55" t="s">
        <v>137</v>
      </c>
      <c r="C214" s="48">
        <v>219579</v>
      </c>
      <c r="D214" s="48">
        <v>64706</v>
      </c>
      <c r="E214" s="48">
        <v>637</v>
      </c>
      <c r="F214" s="48"/>
      <c r="G214" s="48"/>
      <c r="H214" s="48" t="s">
        <v>95</v>
      </c>
      <c r="I214" s="56"/>
      <c r="J214" s="45" t="s">
        <v>97</v>
      </c>
    </row>
    <row r="215" spans="1:10" x14ac:dyDescent="0.35">
      <c r="A215" s="45" t="str">
        <f t="shared" si="16"/>
        <v>CC2</v>
      </c>
      <c r="B215" s="55" t="s">
        <v>138</v>
      </c>
      <c r="C215" s="48">
        <v>219804</v>
      </c>
      <c r="D215" s="48">
        <v>64706</v>
      </c>
      <c r="E215" s="48">
        <v>637</v>
      </c>
      <c r="F215" s="48"/>
      <c r="G215" s="48"/>
      <c r="H215" s="48" t="s">
        <v>95</v>
      </c>
      <c r="I215" s="56"/>
      <c r="J215" s="45" t="s">
        <v>97</v>
      </c>
    </row>
    <row r="216" spans="1:10" ht="15" thickBot="1" x14ac:dyDescent="0.4"/>
    <row r="217" spans="1:10" ht="29" x14ac:dyDescent="0.35">
      <c r="A217" s="45"/>
      <c r="B217" s="52" t="s">
        <v>4</v>
      </c>
      <c r="C217" s="53" t="s">
        <v>55</v>
      </c>
      <c r="D217" s="53" t="s">
        <v>56</v>
      </c>
      <c r="E217" s="53" t="s">
        <v>54</v>
      </c>
      <c r="F217" s="53" t="s">
        <v>57</v>
      </c>
      <c r="G217" s="49" t="s">
        <v>3</v>
      </c>
      <c r="H217" s="53" t="s">
        <v>69</v>
      </c>
      <c r="I217" s="54" t="s">
        <v>1</v>
      </c>
      <c r="J217" s="45"/>
    </row>
    <row r="218" spans="1:10" x14ac:dyDescent="0.35">
      <c r="A218" s="45" t="s">
        <v>62</v>
      </c>
      <c r="B218" s="55" t="s">
        <v>131</v>
      </c>
      <c r="C218" s="48">
        <v>213260</v>
      </c>
      <c r="D218" s="48">
        <v>65015</v>
      </c>
      <c r="E218" s="48">
        <v>1896</v>
      </c>
      <c r="F218" s="48"/>
      <c r="G218" s="48"/>
      <c r="H218" s="48" t="s">
        <v>95</v>
      </c>
      <c r="I218" s="56"/>
      <c r="J218" s="45" t="s">
        <v>74</v>
      </c>
    </row>
    <row r="219" spans="1:10" x14ac:dyDescent="0.35">
      <c r="A219" s="45" t="str">
        <f>$A$218</f>
        <v>CC3</v>
      </c>
      <c r="B219" s="55" t="s">
        <v>132</v>
      </c>
      <c r="C219" s="48">
        <v>213613</v>
      </c>
      <c r="D219" s="48">
        <v>65015</v>
      </c>
      <c r="E219" s="48">
        <v>1896</v>
      </c>
      <c r="F219" s="48"/>
      <c r="G219" s="48"/>
      <c r="H219" s="48" t="s">
        <v>95</v>
      </c>
      <c r="I219" s="56"/>
      <c r="J219" s="45" t="s">
        <v>74</v>
      </c>
    </row>
    <row r="220" spans="1:10" x14ac:dyDescent="0.35">
      <c r="A220" s="45" t="str">
        <f t="shared" ref="A220:A225" si="17">$A$218</f>
        <v>CC3</v>
      </c>
      <c r="B220" s="55" t="s">
        <v>133</v>
      </c>
      <c r="C220" s="48">
        <v>213260</v>
      </c>
      <c r="D220" s="48">
        <v>65015</v>
      </c>
      <c r="E220" s="48">
        <v>693</v>
      </c>
      <c r="F220" s="48"/>
      <c r="G220" s="48"/>
      <c r="H220" s="48" t="s">
        <v>95</v>
      </c>
      <c r="I220" s="56"/>
      <c r="J220" s="45" t="s">
        <v>74</v>
      </c>
    </row>
    <row r="221" spans="1:10" x14ac:dyDescent="0.35">
      <c r="A221" s="45" t="str">
        <f t="shared" si="17"/>
        <v>CC3</v>
      </c>
      <c r="B221" s="55" t="s">
        <v>134</v>
      </c>
      <c r="C221" s="48">
        <v>213613</v>
      </c>
      <c r="D221" s="48">
        <v>65015</v>
      </c>
      <c r="E221" s="48">
        <v>693</v>
      </c>
      <c r="F221" s="48"/>
      <c r="G221" s="48"/>
      <c r="H221" s="48" t="s">
        <v>95</v>
      </c>
      <c r="I221" s="56"/>
      <c r="J221" s="45" t="s">
        <v>74</v>
      </c>
    </row>
    <row r="222" spans="1:10" x14ac:dyDescent="0.35">
      <c r="A222" s="45" t="str">
        <f t="shared" si="17"/>
        <v>CC3</v>
      </c>
      <c r="B222" s="55" t="s">
        <v>135</v>
      </c>
      <c r="C222" s="48">
        <v>220878</v>
      </c>
      <c r="D222" s="48">
        <v>64706</v>
      </c>
      <c r="E222" s="48">
        <v>1356</v>
      </c>
      <c r="F222" s="48"/>
      <c r="G222" s="48"/>
      <c r="H222" s="48" t="s">
        <v>95</v>
      </c>
      <c r="I222" s="56"/>
      <c r="J222" s="45" t="s">
        <v>97</v>
      </c>
    </row>
    <row r="223" spans="1:10" x14ac:dyDescent="0.35">
      <c r="A223" s="45" t="str">
        <f t="shared" si="17"/>
        <v>CC3</v>
      </c>
      <c r="B223" s="55" t="s">
        <v>136</v>
      </c>
      <c r="C223" s="48">
        <v>221103</v>
      </c>
      <c r="D223" s="48">
        <v>64706</v>
      </c>
      <c r="E223" s="48">
        <v>1356</v>
      </c>
      <c r="F223" s="48"/>
      <c r="G223" s="48"/>
      <c r="H223" s="48" t="s">
        <v>95</v>
      </c>
      <c r="I223" s="56"/>
      <c r="J223" s="45" t="s">
        <v>97</v>
      </c>
    </row>
    <row r="224" spans="1:10" x14ac:dyDescent="0.35">
      <c r="A224" s="45" t="str">
        <f t="shared" si="17"/>
        <v>CC3</v>
      </c>
      <c r="B224" s="55" t="s">
        <v>137</v>
      </c>
      <c r="C224" s="48">
        <v>220878</v>
      </c>
      <c r="D224" s="48">
        <v>64706</v>
      </c>
      <c r="E224" s="48">
        <v>637</v>
      </c>
      <c r="F224" s="48"/>
      <c r="G224" s="48"/>
      <c r="H224" s="48" t="s">
        <v>95</v>
      </c>
      <c r="I224" s="56"/>
      <c r="J224" s="45" t="s">
        <v>97</v>
      </c>
    </row>
    <row r="225" spans="1:10" x14ac:dyDescent="0.35">
      <c r="A225" s="45" t="str">
        <f t="shared" si="17"/>
        <v>CC3</v>
      </c>
      <c r="B225" s="55" t="s">
        <v>138</v>
      </c>
      <c r="C225" s="48">
        <v>221103</v>
      </c>
      <c r="D225" s="48">
        <v>64706</v>
      </c>
      <c r="E225" s="48">
        <v>637</v>
      </c>
      <c r="F225" s="48"/>
      <c r="G225" s="48"/>
      <c r="H225" s="48" t="s">
        <v>95</v>
      </c>
      <c r="I225" s="56"/>
      <c r="J225" s="45" t="s">
        <v>97</v>
      </c>
    </row>
    <row r="226" spans="1:10" ht="15" thickBot="1" x14ac:dyDescent="0.4"/>
    <row r="227" spans="1:10" ht="29" x14ac:dyDescent="0.35">
      <c r="A227" s="45"/>
      <c r="B227" s="52" t="s">
        <v>4</v>
      </c>
      <c r="C227" s="53" t="s">
        <v>55</v>
      </c>
      <c r="D227" s="53" t="s">
        <v>56</v>
      </c>
      <c r="E227" s="53" t="s">
        <v>54</v>
      </c>
      <c r="F227" s="53" t="s">
        <v>57</v>
      </c>
      <c r="G227" s="49" t="s">
        <v>3</v>
      </c>
      <c r="H227" s="53" t="s">
        <v>69</v>
      </c>
      <c r="I227" s="54" t="s">
        <v>1</v>
      </c>
      <c r="J227" s="45"/>
    </row>
    <row r="228" spans="1:10" x14ac:dyDescent="0.35">
      <c r="A228" s="45" t="s">
        <v>63</v>
      </c>
      <c r="B228" s="55" t="s">
        <v>131</v>
      </c>
      <c r="C228" s="48">
        <v>215609</v>
      </c>
      <c r="D228" s="48">
        <v>65015</v>
      </c>
      <c r="E228" s="48">
        <v>1896</v>
      </c>
      <c r="F228" s="48"/>
      <c r="G228" s="48"/>
      <c r="H228" s="48" t="s">
        <v>95</v>
      </c>
      <c r="I228" s="56"/>
      <c r="J228" s="45" t="s">
        <v>74</v>
      </c>
    </row>
    <row r="229" spans="1:10" x14ac:dyDescent="0.35">
      <c r="A229" s="45" t="str">
        <f>$A$228</f>
        <v>CC4</v>
      </c>
      <c r="B229" s="55" t="s">
        <v>132</v>
      </c>
      <c r="C229" s="48">
        <v>215963</v>
      </c>
      <c r="D229" s="48">
        <v>65015</v>
      </c>
      <c r="E229" s="48">
        <v>1896</v>
      </c>
      <c r="F229" s="48"/>
      <c r="G229" s="48"/>
      <c r="H229" s="48" t="s">
        <v>95</v>
      </c>
      <c r="I229" s="56"/>
      <c r="J229" s="45" t="s">
        <v>74</v>
      </c>
    </row>
    <row r="230" spans="1:10" x14ac:dyDescent="0.35">
      <c r="A230" s="45" t="str">
        <f t="shared" ref="A230:A235" si="18">$A$228</f>
        <v>CC4</v>
      </c>
      <c r="B230" s="55" t="s">
        <v>133</v>
      </c>
      <c r="C230" s="48">
        <v>215609</v>
      </c>
      <c r="D230" s="48">
        <v>65015</v>
      </c>
      <c r="E230" s="48">
        <v>693</v>
      </c>
      <c r="F230" s="48"/>
      <c r="G230" s="48"/>
      <c r="H230" s="48" t="s">
        <v>95</v>
      </c>
      <c r="I230" s="56"/>
      <c r="J230" s="45" t="s">
        <v>74</v>
      </c>
    </row>
    <row r="231" spans="1:10" x14ac:dyDescent="0.35">
      <c r="A231" s="45" t="str">
        <f t="shared" si="18"/>
        <v>CC4</v>
      </c>
      <c r="B231" s="55" t="s">
        <v>134</v>
      </c>
      <c r="C231" s="48">
        <v>215963</v>
      </c>
      <c r="D231" s="48">
        <v>65015</v>
      </c>
      <c r="E231" s="48">
        <v>693</v>
      </c>
      <c r="F231" s="48"/>
      <c r="G231" s="48"/>
      <c r="H231" s="48" t="s">
        <v>95</v>
      </c>
      <c r="I231" s="56"/>
      <c r="J231" s="45" t="s">
        <v>74</v>
      </c>
    </row>
    <row r="232" spans="1:10" x14ac:dyDescent="0.35">
      <c r="A232" s="45" t="str">
        <f t="shared" si="18"/>
        <v>CC4</v>
      </c>
      <c r="B232" s="55" t="s">
        <v>135</v>
      </c>
      <c r="C232" s="48">
        <v>222183</v>
      </c>
      <c r="D232" s="48">
        <v>64706</v>
      </c>
      <c r="E232" s="48">
        <v>1356</v>
      </c>
      <c r="F232" s="48"/>
      <c r="G232" s="48"/>
      <c r="H232" s="48" t="s">
        <v>95</v>
      </c>
      <c r="I232" s="56"/>
      <c r="J232" s="45" t="s">
        <v>97</v>
      </c>
    </row>
    <row r="233" spans="1:10" x14ac:dyDescent="0.35">
      <c r="A233" s="45" t="str">
        <f t="shared" si="18"/>
        <v>CC4</v>
      </c>
      <c r="B233" s="55" t="s">
        <v>136</v>
      </c>
      <c r="C233" s="48">
        <v>222408</v>
      </c>
      <c r="D233" s="48">
        <v>64706</v>
      </c>
      <c r="E233" s="48">
        <v>1356</v>
      </c>
      <c r="F233" s="48"/>
      <c r="G233" s="48"/>
      <c r="H233" s="48" t="s">
        <v>95</v>
      </c>
      <c r="I233" s="56"/>
      <c r="J233" s="45" t="s">
        <v>97</v>
      </c>
    </row>
    <row r="234" spans="1:10" x14ac:dyDescent="0.35">
      <c r="A234" s="45" t="str">
        <f t="shared" si="18"/>
        <v>CC4</v>
      </c>
      <c r="B234" s="55" t="s">
        <v>137</v>
      </c>
      <c r="C234" s="48">
        <v>222183</v>
      </c>
      <c r="D234" s="48">
        <v>64706</v>
      </c>
      <c r="E234" s="48">
        <v>637</v>
      </c>
      <c r="F234" s="48"/>
      <c r="G234" s="48"/>
      <c r="H234" s="48" t="s">
        <v>95</v>
      </c>
      <c r="I234" s="56"/>
      <c r="J234" s="45" t="s">
        <v>97</v>
      </c>
    </row>
    <row r="235" spans="1:10" x14ac:dyDescent="0.35">
      <c r="A235" s="45" t="str">
        <f t="shared" si="18"/>
        <v>CC4</v>
      </c>
      <c r="B235" s="55" t="s">
        <v>138</v>
      </c>
      <c r="C235" s="48">
        <v>222408</v>
      </c>
      <c r="D235" s="48">
        <v>64706</v>
      </c>
      <c r="E235" s="48">
        <v>637</v>
      </c>
      <c r="F235" s="48"/>
      <c r="G235" s="48"/>
      <c r="H235" s="48" t="s">
        <v>95</v>
      </c>
      <c r="I235" s="56"/>
      <c r="J235" s="45" t="s">
        <v>97</v>
      </c>
    </row>
  </sheetData>
  <mergeCells count="1">
    <mergeCell ref="K14:L14"/>
  </mergeCells>
  <phoneticPr fontId="5" type="noConversion"/>
  <pageMargins left="0.7" right="0.7" top="0.75" bottom="0.75" header="0.3" footer="0.3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1DD5FF9F563D4389752569C1EE0D6A" ma:contentTypeVersion="15" ma:contentTypeDescription="Vytvoří nový dokument" ma:contentTypeScope="" ma:versionID="182d40f4f534ecbbeb9352438a75b565">
  <xsd:schema xmlns:xsd="http://www.w3.org/2001/XMLSchema" xmlns:xs="http://www.w3.org/2001/XMLSchema" xmlns:p="http://schemas.microsoft.com/office/2006/metadata/properties" xmlns:ns2="3c892bc3-6c64-4a5d-812a-2063c090feb7" xmlns:ns3="a8b262c9-f269-43d9-8cd6-994b9f39b105" targetNamespace="http://schemas.microsoft.com/office/2006/metadata/properties" ma:root="true" ma:fieldsID="7f2b86d739d7d2e3e7165a7b82dcd067" ns2:_="" ns3:_="">
    <xsd:import namespace="3c892bc3-6c64-4a5d-812a-2063c090feb7"/>
    <xsd:import namespace="a8b262c9-f269-43d9-8cd6-994b9f39b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2bc3-6c64-4a5d-812a-2063c090fe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" ma:index="22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262c9-f269-43d9-8cd6-994b9f39b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892bc3-6c64-4a5d-812a-2063c090feb7">
      <Terms xmlns="http://schemas.microsoft.com/office/infopath/2007/PartnerControls"/>
    </lcf76f155ced4ddcb4097134ff3c332f>
    <Datum xmlns="3c892bc3-6c64-4a5d-812a-2063c090feb7" xsi:nil="true"/>
  </documentManagement>
</p:properties>
</file>

<file path=customXml/itemProps1.xml><?xml version="1.0" encoding="utf-8"?>
<ds:datastoreItem xmlns:ds="http://schemas.openxmlformats.org/officeDocument/2006/customXml" ds:itemID="{09BEDED1-0BAB-4007-B0E5-DEC7481CF3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F6EE56-CD17-4B72-868F-A304D35B277C}"/>
</file>

<file path=customXml/itemProps3.xml><?xml version="1.0" encoding="utf-8"?>
<ds:datastoreItem xmlns:ds="http://schemas.openxmlformats.org/officeDocument/2006/customXml" ds:itemID="{519DEB0D-6876-4C5E-8962-C6BD9BF9A516}">
  <ds:schemaRefs>
    <ds:schemaRef ds:uri="http://schemas.microsoft.com/office/2006/metadata/properties"/>
    <ds:schemaRef ds:uri="http://schemas.microsoft.com/office/infopath/2007/PartnerControls"/>
    <ds:schemaRef ds:uri="24f863f2-cd56-4fcb-a731-7903a5ca185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Bruno Presezzi Rev_2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Crhonek</dc:creator>
  <cp:lastModifiedBy>Alfréd Barsch</cp:lastModifiedBy>
  <cp:lastPrinted>2025-11-11T14:18:32Z</cp:lastPrinted>
  <dcterms:created xsi:type="dcterms:W3CDTF">2025-03-10T11:57:44Z</dcterms:created>
  <dcterms:modified xsi:type="dcterms:W3CDTF">2025-12-17T09:07:28Z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0x010100D81DD5FF9F563D4389752569C1EE0D6A</vt:lpwstr>
  </property>
  <property fmtid="{D5CDD505-2E9C-101B-9397-08002B2CF9AE}" pid="3" name="MediaServiceImageTags">
    <vt:lpwstr/>
  </property>
</Properties>
</file>